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5abea032a3e491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op 50 Schools" sheetId="1" r:id="R5ff87e18272f42cf"/>
    <x:sheet xmlns:r="http://schemas.openxmlformats.org/officeDocument/2006/relationships" name="Ranks 51-169 Spot Checks" sheetId="2" r:id="Rb9c7296193944601"/>
    <x:sheet xmlns:r="http://schemas.openxmlformats.org/officeDocument/2006/relationships" name="Percentile Summary" sheetId="3" r:id="R7521785176ae48e2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3">
    <x:numFmt numFmtId="164" formatCode="0.0%"/>
    <x:numFmt numFmtId="200" formatCode="0.0"/>
    <x:numFmt numFmtId="201" formatCode="#,##0"/>
  </x:numFmts>
  <x:fonts count="14">
    <x:font>
      <x:sz val="11"/>
      <x:color theme="1"/>
      <x:name val="Calibri"/>
      <x:family val="2"/>
    </x:font>
    <x:font>
      <x:sz val="10"/>
      <x:name val="Arial"/>
    </x:font>
    <x:font>
      <x:sz val="10"/>
      <x:name val="Arial"/>
    </x:font>
    <x:font>
      <x:sz val="10"/>
      <x:name val="Arial"/>
    </x:font>
    <x:font>
      <x:b/>
      <x:sz val="11"/>
      <x:name val="Cambria"/>
    </x:font>
    <x:font>
      <x:u val="single"/>
      <x:sz val="11"/>
      <x:color rgb="FF0000FF"/>
      <x:name val="Cambria"/>
    </x:font>
    <x:font>
      <x:b/>
      <x:sz val="11"/>
      <x:color theme="1"/>
      <x:name val="Calibri"/>
      <x:family val="2"/>
    </x:font>
    <x:font>
      <x:b/>
      <x:sz val="11"/>
      <x:name val="Arial"/>
    </x:font>
    <x:font>
      <x:sz val="11"/>
      <x:color theme="1"/>
      <x:name val="Arial"/>
      <x:family val="2"/>
    </x:font>
    <x:font>
      <x:u val="single"/>
      <x:sz val="11"/>
      <x:color rgb="FF0000FF"/>
      <x:name val="Arial"/>
    </x:font>
    <x:font>
      <x:b/>
      <x:sz val="10"/>
      <x:name val="Arial"/>
    </x:font>
    <x:font>
      <x:sz val="10"/>
      <x:color theme="1"/>
      <x:name val="Arial"/>
      <x:family val="2"/>
    </x:font>
    <x:font>
      <x:u val="single"/>
      <x:sz val="10"/>
      <x:color rgb="FF0000FF"/>
      <x:name val="Arial"/>
    </x:font>
    <x:font>
      <x:b/>
      <x:sz val="10"/>
      <x:color theme="1"/>
      <x:name val="Arial"/>
      <x:family val="2"/>
    </x:font>
  </x:fonts>
  <x:fills count="6">
    <x:fill>
      <x:patternFill patternType="none"/>
    </x:fill>
    <x:fill>
      <x:patternFill patternType="gray125"/>
    </x:fill>
    <x:fill>
      <x:patternFill patternType="solid">
        <x:fgColor rgb="FFD9E1F2"/>
      </x:patternFill>
    </x:fill>
    <x:fill>
      <x:patternFill patternType="solid">
        <x:fgColor rgb="FFD9E2F3"/>
      </x:patternFill>
    </x:fill>
    <x:fill>
      <x:patternFill patternType="solid">
        <x:fgColor rgb="FFD9E2F3"/>
      </x:patternFill>
    </x:fill>
    <x:fill>
      <x:patternFill patternType="solid">
        <x:fgColor rgb="FFD9E2F3"/>
      </x:patternFill>
    </x:fill>
  </x:fills>
  <x:borders count="1">
    <x:border>
      <x:left/>
      <x:right/>
      <x:top/>
      <x:bottom/>
      <x:diagonal/>
    </x:border>
  </x:borders>
  <x:cellStyleXfs count="6">
    <x:xf numFmtId="0" fontId="0" fillId="0" borderId="0" applyAlignment="1">
      <x:alignment horizontal="general" vertical="bottom"/>
    </x:xf>
    <x:xf numFmtId="43" fontId="3" fillId="0" borderId="0"/>
    <x:xf numFmtId="41" fontId="3" fillId="0" borderId="0"/>
    <x:xf numFmtId="44" fontId="3" fillId="0" borderId="0"/>
    <x:xf numFmtId="42" fontId="3" fillId="0" borderId="0"/>
    <x:xf numFmtId="9" fontId="3" fillId="0" borderId="0"/>
  </x:cellStyleXfs>
  <x:cellXfs count="67">
    <x:xf numFmtId="0" fontId="0" fillId="0" borderId="0" xfId="0" applyAlignment="1">
      <x:alignment horizontal="general" vertical="bottom"/>
    </x:xf>
    <x:xf numFmtId="0" fontId="4" fillId="2" borderId="0" xfId="0" applyAlignment="1">
      <x:alignment horizontal="general" vertical="bottom"/>
    </x:xf>
    <x:xf numFmtId="0" fontId="5" fillId="0" borderId="0" xfId="0" applyAlignment="1">
      <x:alignment horizontal="general" vertical="bottom"/>
    </x:xf>
    <x:xf numFmtId="0" fontId="0" fillId="0" borderId="0" xfId="0" applyAlignment="1">
      <x:alignment horizontal="general" vertical="bottom"/>
    </x:xf>
    <x:xf numFmtId="0" fontId="4" fillId="0" borderId="0" xfId="0" applyAlignment="1">
      <x:alignment horizontal="general" vertical="bottom"/>
    </x:xf>
    <x:xf numFmtId="164" fontId="0" fillId="0" borderId="0" xfId="0" applyAlignment="1">
      <x:alignment horizontal="general" vertical="bottom"/>
    </x:xf>
    <x:xf numFmtId="0" fontId="0" fillId="0" borderId="0" xfId="0" applyAlignment="1">
      <x:alignment horizontal="general" vertical="bottom"/>
    </x:xf>
    <x:xf numFmtId="0" fontId="0" fillId="0" borderId="0" xfId="0"/>
    <x:xf numFmtId="0" fontId="4" fillId="2" borderId="0" xfId="0" applyAlignment="1">
      <x:alignment horizontal="general" vertical="bottom"/>
    </x:xf>
    <x:xf numFmtId="0" fontId="5" fillId="0" borderId="0" xfId="0" applyAlignment="1">
      <x:alignment horizontal="general" vertical="bottom"/>
    </x:xf>
    <x:xf numFmtId="0" fontId="4" fillId="0" borderId="0" xfId="0" applyAlignment="1">
      <x:alignment horizontal="general" vertical="bottom"/>
    </x:xf>
    <x:xf numFmtId="164" fontId="0" fillId="0" borderId="0" xfId="0" applyAlignment="1">
      <x:alignment horizontal="general" vertical="bottom"/>
    </x:xf>
    <x:xf numFmtId="0" fontId="0" fillId="0" borderId="0" xfId="0" applyNumberFormat="1" applyFont="1" applyFill="1" applyBorder="1" applyAlignment="1">
      <x:alignment horizontal="general" vertical="bottom" wrapText="1"/>
    </x:xf>
    <x:xf numFmtId="0" fontId="4" fillId="3" borderId="0" xfId="0" applyNumberFormat="1" applyFont="1" applyFill="1" applyBorder="1" applyAlignment="1">
      <x:alignment horizontal="general" vertical="bottom"/>
    </x:xf>
    <x:xf numFmtId="0" fontId="0" fillId="3" borderId="0" xfId="0" applyNumberFormat="1" applyFont="1" applyFill="1" applyBorder="1"/>
    <x:xf numFmtId="0" fontId="6" fillId="3" borderId="0" xfId="0" applyNumberFormat="1" applyFont="1" applyFill="1" applyBorder="1"/>
    <x:xf numFmtId="0" fontId="4" fillId="3" borderId="0" xfId="0" applyNumberFormat="1" applyFont="1" applyFill="1" applyBorder="1" applyAlignment="1">
      <x:alignment horizontal="general" vertical="bottom" wrapText="1"/>
    </x:xf>
    <x:xf numFmtId="0" fontId="6" fillId="3" borderId="0" xfId="0" applyNumberFormat="1" applyFont="1" applyFill="1" applyBorder="1" applyAlignment="1">
      <x:alignment wrapText="1"/>
    </x:xf>
    <x:xf numFmtId="200" fontId="0" fillId="0" borderId="0" xfId="0" applyNumberFormat="1" applyFont="1" applyFill="1" applyBorder="1" applyAlignment="1">
      <x:alignment horizontal="general" vertical="bottom"/>
    </x:xf>
    <x:xf numFmtId="200" fontId="0" fillId="0" borderId="0" xfId="0" applyNumberFormat="1" applyFont="1" applyFill="1" applyBorder="1"/>
    <x:xf numFmtId="164" fontId="0" fillId="0" borderId="0" xfId="0" applyNumberFormat="1" applyFont="1" applyFill="1" applyBorder="1" applyAlignment="1">
      <x:alignment horizontal="general" vertical="bottom"/>
    </x:xf>
    <x:xf numFmtId="164" fontId="0" fillId="0" borderId="0" xfId="0" applyNumberFormat="1" applyFont="1" applyFill="1" applyBorder="1"/>
    <x:xf numFmtId="201" fontId="0" fillId="0" borderId="0" xfId="0" applyNumberFormat="1" applyFont="1" applyFill="1" applyBorder="1"/>
    <x:xf numFmtId="0" fontId="4" fillId="2" borderId="0" xfId="0" applyNumberFormat="1" applyFont="1" applyFill="1" applyBorder="1" applyAlignment="1">
      <x:alignment horizontal="general" vertical="bottom" wrapText="1"/>
    </x:xf>
    <x:xf numFmtId="0" fontId="0" fillId="0" borderId="0" xfId="0" applyNumberFormat="1" applyFont="1" applyFill="1" applyBorder="1" applyAlignment="1">
      <x:alignment wrapText="1"/>
    </x:xf>
    <x:xf numFmtId="201" fontId="0" fillId="0" borderId="0" xfId="0" applyNumberFormat="1" applyFont="1" applyFill="1" applyBorder="1" applyAlignment="1">
      <x:alignment horizontal="general" vertical="bottom"/>
    </x:xf>
    <x:xf numFmtId="0" fontId="7" fillId="2" borderId="0" xfId="0" applyNumberFormat="1" applyFont="1" applyFill="1" applyBorder="1" applyAlignment="1">
      <x:alignment horizontal="general" vertical="bottom"/>
    </x:xf>
    <x:xf numFmtId="0" fontId="7" fillId="2" borderId="0" xfId="0" applyNumberFormat="1" applyFont="1" applyFill="1" applyBorder="1" applyAlignment="1">
      <x:alignment horizontal="general" vertical="bottom" wrapText="1"/>
    </x:xf>
    <x:xf numFmtId="0" fontId="8" fillId="0" borderId="0" xfId="0" applyNumberFormat="1" applyFont="1" applyFill="1" applyBorder="1"/>
    <x:xf numFmtId="0" fontId="8" fillId="0" borderId="0" xfId="0" applyNumberFormat="1" applyFont="1" applyFill="1" applyBorder="1" applyAlignment="1">
      <x:alignment horizontal="general" vertical="bottom"/>
    </x:xf>
    <x:xf numFmtId="0" fontId="9" fillId="0" borderId="0" xfId="0" applyNumberFormat="1" applyFont="1" applyFill="1" applyBorder="1" applyAlignment="1">
      <x:alignment horizontal="general" vertical="bottom"/>
    </x:xf>
    <x:xf numFmtId="0" fontId="8" fillId="0" borderId="0" xfId="0" applyNumberFormat="1" applyFont="1" applyFill="1" applyBorder="1" applyAlignment="1">
      <x:alignment wrapText="1"/>
    </x:xf>
    <x:xf numFmtId="0" fontId="8" fillId="0" borderId="0" xfId="0" applyNumberFormat="1" applyFont="1" applyFill="1" applyBorder="1" applyAlignment="1">
      <x:alignment horizontal="general" vertical="bottom" wrapText="1"/>
    </x:xf>
    <x:xf numFmtId="0" fontId="7" fillId="0" borderId="0" xfId="0" applyNumberFormat="1" applyFont="1" applyFill="1" applyBorder="1" applyAlignment="1">
      <x:alignment horizontal="general" vertical="bottom"/>
    </x:xf>
    <x:xf numFmtId="164" fontId="8" fillId="0" borderId="0" xfId="0" applyNumberFormat="1" applyFont="1" applyFill="1" applyBorder="1" applyAlignment="1">
      <x:alignment horizontal="general" vertical="bottom"/>
    </x:xf>
    <x:xf numFmtId="0" fontId="10" fillId="2" borderId="0" xfId="0" applyNumberFormat="1" applyFont="1" applyFill="1" applyBorder="1" applyAlignment="1">
      <x:alignment horizontal="general" vertical="bottom"/>
    </x:xf>
    <x:xf numFmtId="0" fontId="10" fillId="2" borderId="0" xfId="0" applyNumberFormat="1" applyFont="1" applyFill="1" applyBorder="1" applyAlignment="1">
      <x:alignment horizontal="general" vertical="bottom" wrapText="1"/>
    </x:xf>
    <x:xf numFmtId="0" fontId="11" fillId="0" borderId="0" xfId="0" applyNumberFormat="1" applyFont="1" applyFill="1" applyBorder="1"/>
    <x:xf numFmtId="0" fontId="11" fillId="0" borderId="0" xfId="0" applyNumberFormat="1" applyFont="1" applyFill="1" applyBorder="1" applyAlignment="1">
      <x:alignment horizontal="general" vertical="bottom"/>
    </x:xf>
    <x:xf numFmtId="0" fontId="12" fillId="0" borderId="0" xfId="0" applyNumberFormat="1" applyFont="1" applyFill="1" applyBorder="1" applyAlignment="1">
      <x:alignment horizontal="general" vertical="bottom"/>
    </x:xf>
    <x:xf numFmtId="0" fontId="11" fillId="0" borderId="0" xfId="0" applyNumberFormat="1" applyFont="1" applyFill="1" applyBorder="1" applyAlignment="1">
      <x:alignment wrapText="1"/>
    </x:xf>
    <x:xf numFmtId="0" fontId="11" fillId="0" borderId="0" xfId="0" applyNumberFormat="1" applyFont="1" applyFill="1" applyBorder="1" applyAlignment="1">
      <x:alignment horizontal="general" vertical="bottom" wrapText="1"/>
    </x:xf>
    <x:xf numFmtId="0" fontId="10" fillId="0" borderId="0" xfId="0" applyNumberFormat="1" applyFont="1" applyFill="1" applyBorder="1" applyAlignment="1">
      <x:alignment horizontal="general" vertical="bottom"/>
    </x:xf>
    <x:xf numFmtId="164" fontId="11" fillId="0" borderId="0" xfId="0" applyNumberFormat="1" applyFont="1" applyFill="1" applyBorder="1" applyAlignment="1">
      <x:alignment horizontal="general" vertical="bottom"/>
    </x:xf>
    <x:xf numFmtId="0" fontId="10" fillId="4" borderId="0" xfId="0" applyNumberFormat="1" applyFont="1" applyFill="1" applyBorder="1" applyAlignment="1">
      <x:alignment horizontal="general" vertical="bottom"/>
    </x:xf>
    <x:xf numFmtId="0" fontId="10" fillId="4" borderId="0" xfId="0" applyNumberFormat="1" applyFont="1" applyFill="1" applyBorder="1" applyAlignment="1">
      <x:alignment horizontal="general" vertical="bottom" wrapText="1"/>
    </x:xf>
    <x:xf numFmtId="0" fontId="11" fillId="4" borderId="0" xfId="0" applyNumberFormat="1" applyFont="1" applyFill="1" applyBorder="1"/>
    <x:xf numFmtId="0" fontId="13" fillId="4" borderId="0" xfId="0" applyNumberFormat="1" applyFont="1" applyFill="1" applyBorder="1"/>
    <x:xf numFmtId="0" fontId="11" fillId="4" borderId="0" xfId="0" applyNumberFormat="1" applyFont="1" applyFill="1" applyBorder="1" applyAlignment="1">
      <x:alignment horizontal="general" vertical="bottom"/>
    </x:xf>
    <x:xf numFmtId="0" fontId="13" fillId="4" borderId="0" xfId="0" applyNumberFormat="1" applyFont="1" applyFill="1" applyBorder="1" applyAlignment="1">
      <x:alignment horizontal="general" vertical="bottom"/>
    </x:xf>
    <x:xf numFmtId="201" fontId="11" fillId="0" borderId="0" xfId="0" applyNumberFormat="1" applyFont="1" applyFill="1" applyBorder="1" applyAlignment="1">
      <x:alignment horizontal="general" vertical="bottom"/>
    </x:xf>
    <x:xf numFmtId="201" fontId="10" fillId="0" borderId="0" xfId="0" applyNumberFormat="1" applyFont="1" applyFill="1" applyBorder="1" applyAlignment="1">
      <x:alignment horizontal="general" vertical="bottom"/>
    </x:xf>
    <x:xf numFmtId="201" fontId="11" fillId="0" borderId="0" xfId="0" applyNumberFormat="1" applyFont="1" applyFill="1" applyBorder="1" applyAlignment="1">
      <x:alignment wrapText="1"/>
    </x:xf>
    <x:xf numFmtId="201" fontId="11" fillId="0" borderId="0" xfId="0" applyNumberFormat="1" applyFont="1" applyFill="1" applyBorder="1"/>
    <x:xf numFmtId="201" fontId="11" fillId="0" borderId="0" xfId="0" applyNumberFormat="1" applyFont="1" applyFill="1" applyBorder="1" applyAlignment="1">
      <x:alignment horizontal="general" vertical="bottom" wrapText="1"/>
    </x:xf>
    <x:xf numFmtId="0" fontId="13" fillId="4" borderId="0" xfId="0" applyNumberFormat="1" applyFont="1" applyFill="1" applyBorder="1" applyAlignment="1">
      <x:alignment horizontal="general" vertical="bottom" wrapText="1"/>
    </x:xf>
    <x:xf numFmtId="200" fontId="11" fillId="0" borderId="0" xfId="0" applyNumberFormat="1" applyFont="1" applyFill="1" applyBorder="1" applyAlignment="1">
      <x:alignment horizontal="general" vertical="bottom"/>
    </x:xf>
    <x:xf numFmtId="0" fontId="10" fillId="3" borderId="0" xfId="0" applyNumberFormat="1" applyFont="1" applyFill="1" applyBorder="1" applyAlignment="1">
      <x:alignment horizontal="general" vertical="bottom"/>
    </x:xf>
    <x:xf numFmtId="0" fontId="10" fillId="3" borderId="0" xfId="0" applyNumberFormat="1" applyFont="1" applyFill="1" applyBorder="1" applyAlignment="1">
      <x:alignment horizontal="general" vertical="bottom" wrapText="1"/>
    </x:xf>
    <x:xf numFmtId="0" fontId="13" fillId="3" borderId="0" xfId="0" applyNumberFormat="1" applyFont="1" applyFill="1" applyBorder="1"/>
    <x:xf numFmtId="0" fontId="10" fillId="5" borderId="0" xfId="0" applyNumberFormat="1" applyFont="1" applyFill="1" applyBorder="1" applyAlignment="1">
      <x:alignment horizontal="general" vertical="bottom"/>
    </x:xf>
    <x:xf numFmtId="0" fontId="10" fillId="5" borderId="0" xfId="0" applyNumberFormat="1" applyFont="1" applyFill="1" applyBorder="1" applyAlignment="1">
      <x:alignment horizontal="general" vertical="bottom" wrapText="1"/>
    </x:xf>
    <x:xf numFmtId="0" fontId="13" fillId="5" borderId="0" xfId="0" applyNumberFormat="1" applyFont="1" applyFill="1" applyBorder="1"/>
    <x:xf numFmtId="0" fontId="11" fillId="5" borderId="0" xfId="0" applyNumberFormat="1" applyFont="1" applyFill="1" applyBorder="1" applyAlignment="1">
      <x:alignment horizontal="general" vertical="bottom"/>
    </x:xf>
    <x:xf numFmtId="0" fontId="13" fillId="5" borderId="0" xfId="0" applyNumberFormat="1" applyFont="1" applyFill="1" applyBorder="1" applyAlignment="1">
      <x:alignment horizontal="general" vertical="bottom"/>
    </x:xf>
    <x:xf numFmtId="0" fontId="13" fillId="5" borderId="0" xfId="0" applyNumberFormat="1" applyFont="1" applyFill="1" applyBorder="1" applyAlignment="1">
      <x:alignment horizontal="general" vertical="bottom" wrapText="1"/>
    </x:xf>
    <x:xf numFmtId="0" fontId="12" fillId="0" borderId="0" xfId="0" applyNumberFormat="1" applyFont="1" applyFill="1" applyBorder="1" applyAlignment="1">
      <x:alignment horizontal="general" vertical="bottom" wrapText="1"/>
    </x:xf>
  </x:cellXfs>
  <x:cellStyles count="6">
    <x:cellStyle name="Normal" xfId="0"/>
    <x:cellStyle name="Comma" xfId="1"/>
    <x:cellStyle name="Comma [0]" xfId="2"/>
    <x:cellStyle name="Currency" xfId="3"/>
    <x:cellStyle name="Currency [0]" xfId="4"/>
    <x:cellStyle name="Percent" xf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9999FF"/>
      <x:rgbColor rgb="FF993366"/>
      <x:rgbColor rgb="FFFFFFCC"/>
      <x:rgbColor rgb="FFCCFFFF"/>
      <x:rgbColor rgb="FF660066"/>
      <x:rgbColor rgb="FFFF8080"/>
      <x:rgbColor rgb="FF0066CC"/>
      <x:rgbColor rgb="FFD9E1F2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4c579ba7fdd474f" /><Relationship Type="http://schemas.openxmlformats.org/officeDocument/2006/relationships/theme" Target="/xl/theme/theme1.xml" Id="Rc3ea3e90211f44cf" /><Relationship Type="http://schemas.openxmlformats.org/officeDocument/2006/relationships/sharedStrings" Target="/xl/sharedStrings.xml" Id="Rc15ed19681504189" /><Relationship Type="http://schemas.openxmlformats.org/officeDocument/2006/relationships/worksheet" Target="/xl/worksheets/sheet1.xml" Id="R5ff87e18272f42cf" /><Relationship Type="http://schemas.openxmlformats.org/officeDocument/2006/relationships/worksheet" Target="/xl/worksheets/sheet2.xml" Id="Rb9c7296193944601" /><Relationship Type="http://schemas.openxmlformats.org/officeDocument/2006/relationships/worksheet" Target="/xl/worksheets/sheet3.xml" Id="R7521785176ae48e2" 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>
          <a:prstDash val="solid"/>
        </a:ln>
        <a:ln w="25400">
          <a:prstDash val="solid"/>
        </a:ln>
        <a:ln w="38100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Views>
    <x:sheetView showGridLines="1" workbookViewId="0"/>
  </x:sheetViews>
  <x:sheetFormatPr baseColWidth="8" defaultColWidth="8.6796875" defaultRowHeight="15"/>
  <x:cols>
    <x:col min="1" max="1" width="12" style="6" hidden="0" customWidth="1"/>
    <x:col min="2" max="2" width="52" style="6" hidden="0" customWidth="1"/>
    <x:col min="3" max="3" width="24" style="6" hidden="0" customWidth="1"/>
    <x:col min="4" max="4" width="34" style="6" hidden="0" customWidth="1"/>
    <x:col min="5" max="5" width="52" style="6" hidden="0" customWidth="1"/>
    <x:col min="6" max="6" width="18" style="6" customWidth="1"/>
    <x:col min="7" max="7" width="14" style="6" customWidth="1"/>
    <x:col min="8" max="8" width="58" style="6" hidden="0" customWidth="1"/>
    <x:col min="9" max="9" width="20" hidden="0" customWidth="1"/>
    <x:col min="10" max="10" width="20" hidden="0" customWidth="1"/>
    <x:col min="11" max="11" width="20" hidden="0" customWidth="1"/>
    <x:col min="12" max="12" width="20" hidden="0" customWidth="1"/>
  </x:cols>
  <x:sheetData>
    <x:row r="1" s="7" customFormat="1" ht="15" customHeight="1">
      <x:c r="A1" s="60" t="str">
        <x:v>2026 rank</x:v>
      </x:c>
      <x:c r="B1" s="60" t="str">
        <x:v>School</x:v>
      </x:c>
      <x:c r="C1" s="60" t="str">
        <x:v>Fall-2024 entrants</x:v>
      </x:c>
      <x:c r="D1" s="60" t="str">
        <x:v>Source</x:v>
      </x:c>
      <x:c r="E1" s="60" t="str">
        <x:v>Source link</x:v>
      </x:c>
      <x:c r="F1" s="60" t="str">
        <x:v>Undergrad enrollment</x:v>
      </x:c>
      <x:c r="G1" s="60" t="str">
        <x:v>Undergrad ÷ 4</x:v>
      </x:c>
      <x:c r="H1" s="61" t="str">
        <x:v>Notes</x:v>
      </x:c>
      <x:c r="I1" s="62" t="str">
        <x:v>Previous FTIC</x:v>
      </x:c>
      <x:c r="J1" s="62" t="str">
        <x:v>Change</x:v>
      </x:c>
      <x:c r="K1" s="62" t="str">
        <x:v>IPEDS ID</x:v>
      </x:c>
      <x:c r="L1" s="62" t="str">
        <x:v>Previous source</x:v>
      </x:c>
    </x:row>
    <x:row r="2" s="7" customFormat="1" ht="30" customHeight="1">
      <x:c r="A2" s="38" t="n">
        <x:v>1</x:v>
      </x:c>
      <x:c r="B2" s="38" t="str">
        <x:v>Princeton University</x:v>
      </x:c>
      <x:c r="C2" s="50" t="n">
        <x:v>1410</x:v>
      </x:c>
      <x:c r="D2" s="38" t="str">
        <x:v>NCES/IPEDS ADM2024.ENRLT</x:v>
      </x:c>
      <x:c r="E2" s="66" t="str">
        <x:v>https://www.collegedata.fyi/schools/princeton</x:v>
      </x:c>
      <x:c r="F2" s="50" t="n">
        <x:v>5813</x:v>
      </x:c>
      <x:c r="G2" s="50" t="n">
        <x:f>F2/4</x:f>
        <x:v>1453.25</x:v>
      </x:c>
      <x:c r="H2" s="52" t="str">
        <x:v>2024 provisional. Reported, not imputed.</x:v>
      </x:c>
      <x:c r="I2" s="53" t="n">
        <x:v>1500</x:v>
      </x:c>
      <x:c r="J2" s="53" t="n">
        <x:f>C2-I2</x:f>
        <x:v>-90</x:v>
      </x:c>
      <x:c r="K2" s="37" t="str">
        <x:v>186131</x:v>
      </x:c>
      <x:c r="L2" s="37" t="str">
        <x:v>https://ir.princeton.edu/document/546</x:v>
      </x:c>
    </x:row>
    <x:row r="3" s="7" customFormat="1" ht="30" customHeight="1">
      <x:c r="A3" s="38" t="n">
        <x:v>2</x:v>
      </x:c>
      <x:c r="B3" s="38" t="str">
        <x:v>Massachusetts Institute of Technology</x:v>
      </x:c>
      <x:c r="C3" s="50" t="n">
        <x:v>1102</x:v>
      </x:c>
      <x:c r="D3" s="38" t="str">
        <x:v>NCES/IPEDS ADM2024.ENRLT</x:v>
      </x:c>
      <x:c r="E3" s="66" t="str">
        <x:v>https://www.collegedata.fyi/schools/mit</x:v>
      </x:c>
      <x:c r="F3" s="50" t="n">
        <x:v>4535</x:v>
      </x:c>
      <x:c r="G3" s="50" t="n">
        <x:f>F3/4</x:f>
        <x:v>1133.75</x:v>
      </x:c>
      <x:c r="H3" s="52" t="str">
        <x:v>2024 provisional. Reported, not imputed.</x:v>
      </x:c>
      <x:c r="I3" s="53" t="n">
        <x:v>1100</x:v>
      </x:c>
      <x:c r="J3" s="53" t="n">
        <x:f>C3-I3</x:f>
        <x:v>2</x:v>
      </x:c>
      <x:c r="K3" s="37" t="str">
        <x:v>166683</x:v>
      </x:c>
      <x:c r="L3" s="37" t="str">
        <x:v>https://ir.mit.edu/projects/2024-25-common-data-set/</x:v>
      </x:c>
    </x:row>
    <x:row r="4" s="7" customFormat="1" ht="30" customHeight="1">
      <x:c r="A4" s="38" t="n">
        <x:v>3</x:v>
      </x:c>
      <x:c r="B4" s="38" t="str">
        <x:v>Harvard University</x:v>
      </x:c>
      <x:c r="C4" s="50" t="n">
        <x:v>1647</x:v>
      </x:c>
      <x:c r="D4" s="38" t="str">
        <x:v>NCES/IPEDS ADM2024.ENRLT</x:v>
      </x:c>
      <x:c r="E4" s="66" t="str">
        <x:v>https://www.collegedata.fyi/schools/harvard</x:v>
      </x:c>
      <x:c r="F4" s="50" t="n">
        <x:v>8844</x:v>
      </x:c>
      <x:c r="G4" s="50" t="n">
        <x:f>F4/4</x:f>
        <x:v>2211</x:v>
      </x:c>
      <x:c r="H4" s="52" t="str">
        <x:v>2024 provisional. Reported, not imputed.</x:v>
      </x:c>
      <x:c r="I4" s="53" t="n">
        <x:v>1650</x:v>
      </x:c>
      <x:c r="J4" s="53" t="n">
        <x:f>C4-I4</x:f>
        <x:v>-3</x:v>
      </x:c>
      <x:c r="K4" s="37" t="str">
        <x:v>166027</x:v>
      </x:c>
      <x:c r="L4" s="37" t="str">
        <x:v>https://oira.harvard.edu/files/2025/06/HarvardUniversity_CDS_2024-2025.pdf</x:v>
      </x:c>
    </x:row>
    <x:row r="5" s="7" customFormat="1" ht="30" customHeight="1">
      <x:c r="A5" s="38" t="n">
        <x:v>4</x:v>
      </x:c>
      <x:c r="B5" s="38" t="str">
        <x:v>Stanford University</x:v>
      </x:c>
      <x:c r="C5" s="50" t="n">
        <x:v>1693</x:v>
      </x:c>
      <x:c r="D5" s="38" t="str">
        <x:v>NCES/IPEDS ADM2024.ENRLT</x:v>
      </x:c>
      <x:c r="E5" s="66" t="str">
        <x:v>https://www.collegedata.fyi/schools/stanford</x:v>
      </x:c>
      <x:c r="F5" s="50" t="n">
        <x:v>7904</x:v>
      </x:c>
      <x:c r="G5" s="50" t="n">
        <x:f>F5/4</x:f>
        <x:v>1976</x:v>
      </x:c>
      <x:c r="H5" s="54" t="str">
        <x:v>2024 provisional. Reported, not imputed.</x:v>
      </x:c>
      <x:c r="I5" s="53" t="n">
        <x:v>1693</x:v>
      </x:c>
      <x:c r="J5" s="53" t="n">
        <x:f>C5-I5</x:f>
        <x:v>0</x:v>
      </x:c>
      <x:c r="K5" s="37" t="str">
        <x:v>243744</x:v>
      </x:c>
      <x:c r="L5" s="37" t="str">
        <x:v>https://news.stanford.edu/stories/2025/01/final-enrollment-data-for-class-of-2028-reported-in-common-data-set</x:v>
      </x:c>
    </x:row>
    <x:row r="6" s="7" customFormat="1" ht="30" customHeight="1">
      <x:c r="A6" s="38" t="n">
        <x:v>4</x:v>
      </x:c>
      <x:c r="B6" s="38" t="str">
        <x:v>Yale University</x:v>
      </x:c>
      <x:c r="C6" s="50" t="n">
        <x:v>1554</x:v>
      </x:c>
      <x:c r="D6" s="38" t="str">
        <x:v>NCES/IPEDS ADM2024.ENRLT</x:v>
      </x:c>
      <x:c r="E6" s="66" t="str">
        <x:v>https://www.collegedata.fyi/schools/yale</x:v>
      </x:c>
      <x:c r="F6" s="50" t="n">
        <x:v>6814</x:v>
      </x:c>
      <x:c r="G6" s="50" t="n">
        <x:f>F6/4</x:f>
        <x:v>1703.5</x:v>
      </x:c>
      <x:c r="H6" s="52" t="str">
        <x:v>2024 provisional. Reported, not imputed.</x:v>
      </x:c>
      <x:c r="I6" s="53" t="n">
        <x:v>1550</x:v>
      </x:c>
      <x:c r="J6" s="53" t="n">
        <x:f>C6-I6</x:f>
        <x:v>4</x:v>
      </x:c>
      <x:c r="K6" s="37" t="str">
        <x:v>130794</x:v>
      </x:c>
      <x:c r="L6" s="37" t="str">
        <x:v>https://oir.yale.edu/sites/default/files/yale_cds_2024-25_rmd_20250612.pdf</x:v>
      </x:c>
    </x:row>
    <x:row r="7" s="7" customFormat="1" ht="30" customHeight="1">
      <x:c r="A7" s="38" t="n">
        <x:v>6</x:v>
      </x:c>
      <x:c r="B7" s="38" t="str">
        <x:v>University of Chicago</x:v>
      </x:c>
      <x:c r="C7" s="50" t="n">
        <x:v>1726</x:v>
      </x:c>
      <x:c r="D7" s="38" t="str">
        <x:v>NCES/IPEDS ADM2024.ENRLT</x:v>
      </x:c>
      <x:c r="E7" s="66" t="str">
        <x:v>https://www.collegedata.fyi/schools/uchicago</x:v>
      </x:c>
      <x:c r="F7" s="50" t="n">
        <x:v>7598</x:v>
      </x:c>
      <x:c r="G7" s="50" t="n">
        <x:f>F7/4</x:f>
        <x:v>1899.5</x:v>
      </x:c>
      <x:c r="H7" s="52" t="str">
        <x:v>2024 provisional. Reported, not imputed.</x:v>
      </x:c>
      <x:c r="I7" s="53" t="n">
        <x:v>1800</x:v>
      </x:c>
      <x:c r="J7" s="53" t="n">
        <x:f>C7-I7</x:f>
        <x:v>-74</x:v>
      </x:c>
      <x:c r="K7" s="37" t="str">
        <x:v>144050</x:v>
      </x:c>
      <x:c r="L7" s="37" t="str">
        <x:v>https://data.uchicago.edu/files/2025/08/CDS_2024-2025_to_publish.pdf</x:v>
      </x:c>
    </x:row>
    <x:row r="8" s="7" customFormat="1" ht="30" customHeight="1">
      <x:c r="A8" s="38" t="n">
        <x:v>7</x:v>
      </x:c>
      <x:c r="B8" s="38" t="str">
        <x:v>Duke University</x:v>
      </x:c>
      <x:c r="C8" s="50" t="n">
        <x:v>1740</x:v>
      </x:c>
      <x:c r="D8" s="38" t="str">
        <x:v>NCES/IPEDS ADM2024.ENRLT</x:v>
      </x:c>
      <x:c r="E8" s="66" t="str">
        <x:v>https://www.collegedata.fyi/schools/duke</x:v>
      </x:c>
      <x:c r="F8" s="50" t="n">
        <x:v>6523</x:v>
      </x:c>
      <x:c r="G8" s="50" t="n">
        <x:f>F8/4</x:f>
        <x:v>1630.75</x:v>
      </x:c>
      <x:c r="H8" s="52" t="str">
        <x:v>2024 provisional. Reported, not imputed.</x:v>
      </x:c>
      <x:c r="I8" s="53" t="n">
        <x:v>1750</x:v>
      </x:c>
      <x:c r="J8" s="53" t="n">
        <x:f>C8-I8</x:f>
        <x:v>-10</x:v>
      </x:c>
      <x:c r="K8" s="37" t="str">
        <x:v>198419</x:v>
      </x:c>
      <x:c r="L8" s="37" t="str">
        <x:v>https://ir.provost.duke.edu/sites/default/files/CDS-2024-25-Final-2.pdf</x:v>
      </x:c>
    </x:row>
    <x:row r="9" s="7" customFormat="1" ht="30" customHeight="1">
      <x:c r="A9" s="38" t="n">
        <x:v>7</x:v>
      </x:c>
      <x:c r="B9" s="38" t="str">
        <x:v>Johns Hopkins University</x:v>
      </x:c>
      <x:c r="C9" s="50" t="n">
        <x:v>1389</x:v>
      </x:c>
      <x:c r="D9" s="38" t="str">
        <x:v>NCES/IPEDS ADM2024.ENRLT</x:v>
      </x:c>
      <x:c r="E9" s="66" t="str">
        <x:v>https://www.collegedata.fyi/schools/johns-hopkins</x:v>
      </x:c>
      <x:c r="F9" s="50" t="n">
        <x:v>6356</x:v>
      </x:c>
      <x:c r="G9" s="50" t="n">
        <x:f>F9/4</x:f>
        <x:v>1589</x:v>
      </x:c>
      <x:c r="H9" s="52" t="str">
        <x:v>2024 provisional. Reported, not imputed.</x:v>
      </x:c>
      <x:c r="I9" s="53" t="n">
        <x:v>1350</x:v>
      </x:c>
      <x:c r="J9" s="53" t="n">
        <x:f>C9-I9</x:f>
        <x:v>39</x:v>
      </x:c>
      <x:c r="K9" s="37" t="str">
        <x:v>162928</x:v>
      </x:c>
      <x:c r="L9" s="37" t="str">
        <x:v>https://oira.jhu.edu/common-data-set-2024-25/</x:v>
      </x:c>
    </x:row>
    <x:row r="10" s="7" customFormat="1" ht="30" customHeight="1">
      <x:c r="A10" s="38" t="n">
        <x:v>7</x:v>
      </x:c>
      <x:c r="B10" s="38" t="str">
        <x:v>Northwestern University</x:v>
      </x:c>
      <x:c r="C10" s="50" t="n">
        <x:v>2105</x:v>
      </x:c>
      <x:c r="D10" s="38" t="str">
        <x:v>NCES/IPEDS ADM2024.ENRLT</x:v>
      </x:c>
      <x:c r="E10" s="66" t="str">
        <x:v>https://www.collegedata.fyi/schools/northwestern</x:v>
      </x:c>
      <x:c r="F10" s="50" t="n">
        <x:v>9399</x:v>
      </x:c>
      <x:c r="G10" s="50" t="n">
        <x:f>F10/4</x:f>
        <x:v>2349.75</x:v>
      </x:c>
      <x:c r="H10" s="52" t="str">
        <x:v>2024 provisional. Reported, not imputed.</x:v>
      </x:c>
      <x:c r="I10" s="53" t="n">
        <x:v>2100</x:v>
      </x:c>
      <x:c r="J10" s="53" t="n">
        <x:f>C10-I10</x:f>
        <x:v>5</x:v>
      </x:c>
      <x:c r="K10" s="37" t="str">
        <x:v>147767</x:v>
      </x:c>
      <x:c r="L10" s="37" t="str">
        <x:v>https://www.enrollment.northwestern.edu/data/2024-2025.pdf</x:v>
      </x:c>
    </x:row>
    <x:row r="11" s="7" customFormat="1" ht="30" customHeight="1">
      <x:c r="A11" s="38" t="n">
        <x:v>7</x:v>
      </x:c>
      <x:c r="B11" s="38" t="str">
        <x:v>University of Pennsylvania</x:v>
      </x:c>
      <x:c r="C11" s="50" t="n">
        <x:v>2395</x:v>
      </x:c>
      <x:c r="D11" s="38" t="str">
        <x:v>NCES/IPEDS ADM2024.ENRLT</x:v>
      </x:c>
      <x:c r="E11" s="66" t="str">
        <x:v>https://www.collegedata.fyi/schools/upenn</x:v>
      </x:c>
      <x:c r="F11" s="50" t="n">
        <x:v>11478</x:v>
      </x:c>
      <x:c r="G11" s="50" t="n">
        <x:f>F11/4</x:f>
        <x:v>2869.5</x:v>
      </x:c>
      <x:c r="H11" s="52" t="str">
        <x:v>2024 provisional. Reported, not imputed.</x:v>
      </x:c>
      <x:c r="I11" s="53" t="n">
        <x:v>2400</x:v>
      </x:c>
      <x:c r="J11" s="53" t="n">
        <x:f>C11-I11</x:f>
        <x:v>-5</x:v>
      </x:c>
      <x:c r="K11" s="37" t="str">
        <x:v>215062</x:v>
      </x:c>
      <x:c r="L11" s="37" t="str">
        <x:v>https://upenn.box.com/s/ckv4frz37rzxa4u6bdiv2h4yzykqm4ef</x:v>
      </x:c>
    </x:row>
    <x:row r="12" s="7" customFormat="1" ht="30" customHeight="1">
      <x:c r="A12" s="38" t="n">
        <x:v>11</x:v>
      </x:c>
      <x:c r="B12" s="38" t="str">
        <x:v>California Institute of Technology</x:v>
      </x:c>
      <x:c r="C12" s="50" t="n">
        <x:v>218</x:v>
      </x:c>
      <x:c r="D12" s="38" t="str">
        <x:v>NCES/IPEDS ADM2024.ENRLT</x:v>
      </x:c>
      <x:c r="E12" s="66" t="str">
        <x:v>https://www.collegedata.fyi/schools/caltech</x:v>
      </x:c>
      <x:c r="F12" s="50" t="n">
        <x:v>987</x:v>
      </x:c>
      <x:c r="G12" s="50" t="n">
        <x:f>F12/4</x:f>
        <x:v>246.75</x:v>
      </x:c>
      <x:c r="H12" s="52" t="str">
        <x:v>2024 provisional. Reported, not imputed.</x:v>
      </x:c>
      <x:c r="I12" s="53" t="n">
        <x:v>240</x:v>
      </x:c>
      <x:c r="J12" s="53" t="n">
        <x:f>C12-I12</x:f>
        <x:v>-22</x:v>
      </x:c>
      <x:c r="K12" s="37" t="str">
        <x:v>110404</x:v>
      </x:c>
      <x:c r="L12" s="37" t="str">
        <x:v>https://iro.caltech.edu/documents/31491/Caltech_CDS_2024-2025_May_2025.pdf</x:v>
      </x:c>
    </x:row>
    <x:row r="13" s="7" customFormat="1" ht="30" customHeight="1">
      <x:c r="A13" s="38" t="n">
        <x:v>12</x:v>
      </x:c>
      <x:c r="B13" s="38" t="str">
        <x:v>Cornell University</x:v>
      </x:c>
      <x:c r="C13" s="50" t="n">
        <x:v>3525</x:v>
      </x:c>
      <x:c r="D13" s="38" t="str">
        <x:v>NCES/IPEDS ADM2024.ENRLT</x:v>
      </x:c>
      <x:c r="E13" s="66" t="str">
        <x:v>https://www.collegedata.fyi/schools/cornell</x:v>
      </x:c>
      <x:c r="F13" s="50" t="n">
        <x:v>16128</x:v>
      </x:c>
      <x:c r="G13" s="50" t="n">
        <x:f>F13/4</x:f>
        <x:v>4032</x:v>
      </x:c>
      <x:c r="H13" s="54" t="str">
        <x:v>2024 provisional. Reported, not imputed.</x:v>
      </x:c>
      <x:c r="I13" s="53" t="n">
        <x:v>3600</x:v>
      </x:c>
      <x:c r="J13" s="53" t="n">
        <x:f>C13-I13</x:f>
        <x:v>-75</x:v>
      </x:c>
      <x:c r="K13" s="37" t="str">
        <x:v>190415</x:v>
      </x:c>
      <x:c r="L13" s="37" t="str">
        <x:v>https://irp.dpb.cornell.edu/wp-content/uploads/2025/02/CDS-2024-2025-v1.pdf</x:v>
      </x:c>
    </x:row>
    <x:row r="14" s="7" customFormat="1" ht="30" customHeight="1">
      <x:c r="A14" s="38" t="n">
        <x:v>13</x:v>
      </x:c>
      <x:c r="B14" s="38" t="str">
        <x:v>Brown University</x:v>
      </x:c>
      <x:c r="C14" s="50" t="n">
        <x:v>1719</x:v>
      </x:c>
      <x:c r="D14" s="38" t="str">
        <x:v>NCES/IPEDS ADM2024.ENRLT</x:v>
      </x:c>
      <x:c r="E14" s="66" t="str">
        <x:v>https://www.collegedata.fyi/schools/brown</x:v>
      </x:c>
      <x:c r="F14" s="50" t="n">
        <x:v>7910</x:v>
      </x:c>
      <x:c r="G14" s="50" t="n">
        <x:f>F14/4</x:f>
        <x:v>1977.5</x:v>
      </x:c>
      <x:c r="H14" s="52" t="str">
        <x:v>2024 provisional. Reported, not imputed.</x:v>
      </x:c>
      <x:c r="I14" s="53" t="n">
        <x:v>1700</x:v>
      </x:c>
      <x:c r="J14" s="53" t="n">
        <x:f>C14-I14</x:f>
        <x:v>19</x:v>
      </x:c>
      <x:c r="K14" s="37" t="str">
        <x:v>217156</x:v>
      </x:c>
      <x:c r="L14" s="37" t="str">
        <x:v>https://oir.brown.edu/sites/default/files/2020-04/CDS_2024_2025.pdf</x:v>
      </x:c>
    </x:row>
    <x:row r="15" s="7" customFormat="1" ht="30" customHeight="1">
      <x:c r="A15" s="38" t="n">
        <x:v>13</x:v>
      </x:c>
      <x:c r="B15" s="38" t="str">
        <x:v>Dartmouth College</x:v>
      </x:c>
      <x:c r="C15" s="50" t="n">
        <x:v>1182</x:v>
      </x:c>
      <x:c r="D15" s="38" t="str">
        <x:v>NCES/IPEDS ADM2024.ENRLT</x:v>
      </x:c>
      <x:c r="E15" s="66" t="str">
        <x:v>https://www.collegedata.fyi/schools/dartmouth</x:v>
      </x:c>
      <x:c r="F15" s="50" t="n">
        <x:v>4637</x:v>
      </x:c>
      <x:c r="G15" s="50" t="n">
        <x:f>F15/4</x:f>
        <x:v>1159.25</x:v>
      </x:c>
      <x:c r="H15" s="52" t="str">
        <x:v>2024 provisional. Reported, not imputed.</x:v>
      </x:c>
      <x:c r="I15" s="53" t="n">
        <x:v>1150</x:v>
      </x:c>
      <x:c r="J15" s="53" t="n">
        <x:f>C15-I15</x:f>
        <x:v>32</x:v>
      </x:c>
      <x:c r="K15" s="37" t="str">
        <x:v>182670</x:v>
      </x:c>
      <x:c r="L15" s="37" t="str">
        <x:v>https://www.dartmouth.edu/oir/pdfs/cds_2024-2025.pdf</x:v>
      </x:c>
    </x:row>
    <x:row r="16" s="7" customFormat="1" ht="30" customHeight="1">
      <x:c r="A16" s="38" t="n">
        <x:v>15</x:v>
      </x:c>
      <x:c r="B16" s="38" t="str">
        <x:v>Columbia University</x:v>
      </x:c>
      <x:c r="C16" s="50" t="n">
        <x:v>1558</x:v>
      </x:c>
      <x:c r="D16" s="38" t="str">
        <x:v>NCES/IPEDS ADM2024.ENRLT</x:v>
      </x:c>
      <x:c r="E16" s="66" t="str">
        <x:v>https://www.collegedata.fyi/schools/columbia</x:v>
      </x:c>
      <x:c r="F16" s="50" t="n">
        <x:v>9164</x:v>
      </x:c>
      <x:c r="G16" s="50" t="n">
        <x:f>F16/4</x:f>
        <x:v>2291</x:v>
      </x:c>
      <x:c r="H16" s="54" t="str">
        <x:v>2024 provisional. Reported, not imputed.</x:v>
      </x:c>
      <x:c r="I16" s="53" t="n">
        <x:v>1600</x:v>
      </x:c>
      <x:c r="J16" s="53" t="n">
        <x:f>C16-I16</x:f>
        <x:v>-42</x:v>
      </x:c>
      <x:c r="K16" s="37" t="str">
        <x:v>190150</x:v>
      </x:c>
      <x:c r="L16" s="37" t="str">
        <x:v>https://opir.columbia.edu/sites/opir.columbia.edu/files/content/Common%20Data%20Set/2024-25_Columbia_College_and_Columbia_Engineering_CDS.pdf</x:v>
      </x:c>
    </x:row>
    <x:row r="17" s="7" customFormat="1" ht="30" customHeight="1">
      <x:c r="A17" s="38" t="n">
        <x:v>15</x:v>
      </x:c>
      <x:c r="B17" s="38" t="str">
        <x:v>University of California, Berkeley</x:v>
      </x:c>
      <x:c r="C17" s="50" t="n">
        <x:v>6272</x:v>
      </x:c>
      <x:c r="D17" s="38" t="str">
        <x:v>NCES/IPEDS ADM2024.ENRLT</x:v>
      </x:c>
      <x:c r="E17" s="66" t="str">
        <x:v>https://www.collegedata.fyi/schools/uc-berkeley</x:v>
      </x:c>
      <x:c r="F17" s="50" t="n">
        <x:v>33070</x:v>
      </x:c>
      <x:c r="G17" s="50" t="n">
        <x:f>F17/4</x:f>
        <x:v>8267.5</x:v>
      </x:c>
      <x:c r="H17" s="52" t="str">
        <x:v>2024 provisional. Reported, not imputed.</x:v>
      </x:c>
      <x:c r="I17" s="53" t="n">
        <x:v>6740</x:v>
      </x:c>
      <x:c r="J17" s="53" t="n">
        <x:f>C17-I17</x:f>
        <x:v>-468</x:v>
      </x:c>
      <x:c r="K17" s="37" t="str">
        <x:v>110635</x:v>
      </x:c>
      <x:c r="L17" s="37" t="str">
        <x:v>https://docs.google.com/spreadsheets/d/1gG5Su0YadCRptQeSdJMLzGltVRar4_tb/edit?gid=18312083#gid=18312083</x:v>
      </x:c>
    </x:row>
    <x:row r="18" s="7" customFormat="1" ht="30" customHeight="1">
      <x:c r="A18" s="38" t="n">
        <x:v>17</x:v>
      </x:c>
      <x:c r="B18" s="38" t="str">
        <x:v>Rice University</x:v>
      </x:c>
      <x:c r="C18" s="50" t="n">
        <x:v>1148</x:v>
      </x:c>
      <x:c r="D18" s="38" t="str">
        <x:v>NCES/IPEDS ADM2024.ENRLT</x:v>
      </x:c>
      <x:c r="E18" s="66" t="str">
        <x:v>https://www.collegedata.fyi/schools/rice</x:v>
      </x:c>
      <x:c r="F18" s="50" t="n">
        <x:v>4789</x:v>
      </x:c>
      <x:c r="G18" s="50" t="n">
        <x:f>F18/4</x:f>
        <x:v>1197.25</x:v>
      </x:c>
      <x:c r="H18" s="52" t="str">
        <x:v>2024 provisional. Reported, not imputed.</x:v>
      </x:c>
      <x:c r="I18" s="53" t="n">
        <x:v>1050</x:v>
      </x:c>
      <x:c r="J18" s="53" t="n">
        <x:f>C18-I18</x:f>
        <x:v>98</x:v>
      </x:c>
      <x:c r="K18" s="37" t="str">
        <x:v>227757</x:v>
      </x:c>
      <x:c r="L18" s="37" t="str">
        <x:v>https://ideas.rice.edu/wp-content/uploads/2025/10/CDS_2024-25_WEBSITE.pdf</x:v>
      </x:c>
    </x:row>
    <x:row r="19" s="7" customFormat="1" ht="30" customHeight="1">
      <x:c r="A19" s="38" t="n">
        <x:v>17</x:v>
      </x:c>
      <x:c r="B19" s="38" t="str">
        <x:v>University of California, Los Angeles</x:v>
      </x:c>
      <x:c r="C19" s="50" t="n">
        <x:v>6610</x:v>
      </x:c>
      <x:c r="D19" s="38" t="str">
        <x:v>NCES/IPEDS ADM2024.ENRLT</x:v>
      </x:c>
      <x:c r="E19" s="66" t="str">
        <x:v>https://www.collegedata.fyi/schools/ucla</x:v>
      </x:c>
      <x:c r="F19" s="50" t="n">
        <x:v>33475</x:v>
      </x:c>
      <x:c r="G19" s="50" t="n">
        <x:f>F19/4</x:f>
        <x:v>8368.75</x:v>
      </x:c>
      <x:c r="H19" s="52" t="str">
        <x:v>2024 provisional. Reported, not imputed.</x:v>
      </x:c>
      <x:c r="I19" s="53" t="n">
        <x:v>6372</x:v>
      </x:c>
      <x:c r="J19" s="53" t="n">
        <x:f>C19-I19</x:f>
        <x:v>238</x:v>
      </x:c>
      <x:c r="K19" s="37" t="str">
        <x:v>110662</x:v>
      </x:c>
      <x:c r="L19" s="37" t="str">
        <x:v>https://www.ugeducation.ucla.edu/wp-content/uploads/2025/01/UndergradProfile2024-2025_FINAL.pdf</x:v>
      </x:c>
    </x:row>
    <x:row r="20" s="7" customFormat="1" ht="30" customHeight="1">
      <x:c r="A20" s="38" t="n">
        <x:v>17</x:v>
      </x:c>
      <x:c r="B20" s="38" t="str">
        <x:v>Vanderbilt University</x:v>
      </x:c>
      <x:c r="C20" s="50" t="n">
        <x:v>1630</x:v>
      </x:c>
      <x:c r="D20" s="38" t="str">
        <x:v>NCES/IPEDS ADM2024.ENRLT</x:v>
      </x:c>
      <x:c r="E20" s="66" t="str">
        <x:v>https://www.collegedata.fyi/schools/vanderbilt</x:v>
      </x:c>
      <x:c r="F20" s="50" t="n">
        <x:v>7221</x:v>
      </x:c>
      <x:c r="G20" s="50" t="n">
        <x:f>F20/4</x:f>
        <x:v>1805.25</x:v>
      </x:c>
      <x:c r="H20" s="52" t="str">
        <x:v>2024 provisional. Reported, not imputed.</x:v>
      </x:c>
      <x:c r="I20" s="53" t="n">
        <x:v>1750</x:v>
      </x:c>
      <x:c r="J20" s="53" t="n">
        <x:f>C20-I20</x:f>
        <x:v>-120</x:v>
      </x:c>
      <x:c r="K20" s="37" t="str">
        <x:v>221999</x:v>
      </x:c>
      <x:c r="L20" s="37" t="str">
        <x:v>https://www.vanderbilt.edu/dsa/common-data-set/</x:v>
      </x:c>
    </x:row>
    <x:row r="21" s="7" customFormat="1" ht="30" customHeight="1">
      <x:c r="A21" s="38" t="n">
        <x:v>20</x:v>
      </x:c>
      <x:c r="B21" s="38" t="str">
        <x:v>Carnegie Mellon University</x:v>
      </x:c>
      <x:c r="C21" s="50" t="n">
        <x:v>1808</x:v>
      </x:c>
      <x:c r="D21" s="38" t="str">
        <x:v>NCES/IPEDS ADM2024.ENRLT</x:v>
      </x:c>
      <x:c r="E21" s="66" t="str">
        <x:v>https://www.collegedata.fyi/schools/carnegie-mellon</x:v>
      </x:c>
      <x:c r="F21" s="50" t="n">
        <x:v>7377</x:v>
      </x:c>
      <x:c r="G21" s="50" t="n">
        <x:f>F21/4</x:f>
        <x:v>1844.25</x:v>
      </x:c>
      <x:c r="H21" s="52" t="str">
        <x:v>2024 provisional. Reported, not imputed.</x:v>
      </x:c>
      <x:c r="I21" s="53" t="n">
        <x:v>1750</x:v>
      </x:c>
      <x:c r="J21" s="53" t="n">
        <x:f>C21-I21</x:f>
        <x:v>58</x:v>
      </x:c>
      <x:c r="K21" s="37" t="str">
        <x:v>211440</x:v>
      </x:c>
      <x:c r="L21" s="37" t="str">
        <x:v>https://www.cmu.edu/ira/CDS/pdf/cds_2024-25/common-data-set-2024-2025-26jun2025.pdf</x:v>
      </x:c>
    </x:row>
    <x:row r="22" s="7" customFormat="1" ht="30" customHeight="1">
      <x:c r="A22" s="38" t="n">
        <x:v>20</x:v>
      </x:c>
      <x:c r="B22" s="38" t="str">
        <x:v>University of Michigan-Ann Arbor</x:v>
      </x:c>
      <x:c r="C22" s="50" t="n">
        <x:v>7278</x:v>
      </x:c>
      <x:c r="D22" s="38" t="str">
        <x:v>NCES/IPEDS ADM2024.ENRLT</x:v>
      </x:c>
      <x:c r="E22" s="66" t="str">
        <x:v>https://www.collegedata.fyi/schools/umich</x:v>
      </x:c>
      <x:c r="F22" s="50" t="n">
        <x:v>34454</x:v>
      </x:c>
      <x:c r="G22" s="50" t="n">
        <x:f>F22/4</x:f>
        <x:v>8613.5</x:v>
      </x:c>
      <x:c r="H22" s="54" t="str">
        <x:v>2024 provisional. Reported, not imputed.</x:v>
      </x:c>
      <x:c r="I22" s="53" t="n">
        <x:v>7250</x:v>
      </x:c>
      <x:c r="J22" s="53" t="n">
        <x:f>C22-I22</x:f>
        <x:v>28</x:v>
      </x:c>
      <x:c r="K22" s="37" t="str">
        <x:v>170976</x:v>
      </x:c>
      <x:c r="L22" s="37" t="str">
        <x:v>https://obp.umich.edu/wp-content/uploads/pubdata/cds/CDS_2024-25_UMAA.pdf</x:v>
      </x:c>
    </x:row>
    <x:row r="23" s="7" customFormat="1" ht="30" customHeight="1">
      <x:c r="A23" s="38" t="n">
        <x:v>20</x:v>
      </x:c>
      <x:c r="B23" s="38" t="str">
        <x:v>University of Notre Dame</x:v>
      </x:c>
      <x:c r="C23" s="50" t="n">
        <x:v>2082</x:v>
      </x:c>
      <x:c r="D23" s="38" t="str">
        <x:v>NCES/IPEDS ADM2024.ENRLT</x:v>
      </x:c>
      <x:c r="E23" s="66" t="str">
        <x:v>https://www.collegedata.fyi/schools/university-of-notre-dame</x:v>
      </x:c>
      <x:c r="F23" s="50" t="n">
        <x:v>8880</x:v>
      </x:c>
      <x:c r="G23" s="50" t="n">
        <x:f>F23/4</x:f>
        <x:v>2220</x:v>
      </x:c>
      <x:c r="H23" s="52" t="str">
        <x:v>2024 provisional. Reported, not imputed.</x:v>
      </x:c>
      <x:c r="I23" s="53" t="n">
        <x:v>2100</x:v>
      </x:c>
      <x:c r="J23" s="53" t="n">
        <x:f>C23-I23</x:f>
        <x:v>-18</x:v>
      </x:c>
      <x:c r="K23" s="37" t="str">
        <x:v>152080</x:v>
      </x:c>
      <x:c r="L23" s="37" t="str">
        <x:v>https://www3.nd.edu/~instres/CDS/2024-2025/CDS_2024-2025.pdf</x:v>
      </x:c>
    </x:row>
    <x:row r="24" s="7" customFormat="1" ht="30" customHeight="1">
      <x:c r="A24" s="38" t="n">
        <x:v>20</x:v>
      </x:c>
      <x:c r="B24" s="38" t="str">
        <x:v>Washington University in St. Louis</x:v>
      </x:c>
      <x:c r="C24" s="50" t="n">
        <x:v>1847</x:v>
      </x:c>
      <x:c r="D24" s="38" t="str">
        <x:v>NCES/IPEDS ADM2024.ENRLT</x:v>
      </x:c>
      <x:c r="E24" s="66" t="str">
        <x:v>https://www.collegedata.fyi/schools/washington-university-in-st-louis</x:v>
      </x:c>
      <x:c r="F24" s="50" t="n">
        <x:v>8220</x:v>
      </x:c>
      <x:c r="G24" s="50" t="n">
        <x:f>F24/4</x:f>
        <x:v>2055</x:v>
      </x:c>
      <x:c r="H24" s="52" t="str">
        <x:v>2024 provisional. Reported, not imputed.</x:v>
      </x:c>
      <x:c r="I24" s="53" t="n">
        <x:v>1850</x:v>
      </x:c>
      <x:c r="J24" s="53" t="n">
        <x:f>C24-I24</x:f>
        <x:v>-3</x:v>
      </x:c>
      <x:c r="K24" s="37" t="str">
        <x:v>179867</x:v>
      </x:c>
      <x:c r="L24" s="37" t="str">
        <x:v>https://washu.edu/app/uploads/2025/06/2024-2025-WashU-CDS.pdf</x:v>
      </x:c>
    </x:row>
    <x:row r="25" s="7" customFormat="1" ht="30" customHeight="1">
      <x:c r="A25" s="38" t="n">
        <x:v>24</x:v>
      </x:c>
      <x:c r="B25" s="38" t="str">
        <x:v>Emory University</x:v>
      </x:c>
      <x:c r="C25" s="50" t="n">
        <x:f>SUM(C66:C67)</x:f>
        <x:v>1867</x:v>
      </x:c>
      <x:c r="D25" s="38" t="str">
        <x:v>NCES/IPEDS ADM2024.ENRLT</x:v>
      </x:c>
      <x:c r="E25" s="66" t="str">
        <x:v>https://www.collegedata.fyi/schools/emory</x:v>
      </x:c>
      <x:c r="F25" s="50" t="n">
        <x:f>SUM(F66:F67)</x:f>
        <x:v>8374</x:v>
      </x:c>
      <x:c r="G25" s="50" t="n">
        <x:f>F25/4</x:f>
        <x:v>2093.5</x:v>
      </x:c>
      <x:c r="H25" s="52" t="str">
        <x:v>Emory Atlanta + Oxford College. Separate IPEDS units aggregated once.</x:v>
      </x:c>
      <x:c r="I25" s="53" t="n">
        <x:v>1400</x:v>
      </x:c>
      <x:c r="J25" s="53" t="n">
        <x:f>C25-I25</x:f>
        <x:v>467</x:v>
      </x:c>
      <x:c r="K25" s="37" t="str">
        <x:v>139658 + 487092</x:v>
      </x:c>
      <x:c r="L25" s="37" t="str">
        <x:v>https://provost.emory.edu/planning-administration/_includes/documents/sections/institutional-data/emory-common-data-set-2024-2025.pdf</x:v>
      </x:c>
    </x:row>
    <x:row r="26" s="7" customFormat="1" ht="30" customHeight="1">
      <x:c r="A26" s="38" t="n">
        <x:v>24</x:v>
      </x:c>
      <x:c r="B26" s="38" t="str">
        <x:v>Georgetown University</x:v>
      </x:c>
      <x:c r="C26" s="50" t="n">
        <x:v>1575</x:v>
      </x:c>
      <x:c r="D26" s="38" t="str">
        <x:v>NCES/IPEDS ADM2024.ENRLT</x:v>
      </x:c>
      <x:c r="E26" s="66" t="str">
        <x:v>https://www.collegedata.fyi/schools/georgetown</x:v>
      </x:c>
      <x:c r="F26" s="50" t="n">
        <x:v>7833</x:v>
      </x:c>
      <x:c r="G26" s="50" t="n">
        <x:f>F26/4</x:f>
        <x:v>1958.25</x:v>
      </x:c>
      <x:c r="H26" s="54" t="str">
        <x:v>2024 provisional. Reported, not imputed.</x:v>
      </x:c>
      <x:c r="I26" s="53" t="n">
        <x:v>1600</x:v>
      </x:c>
      <x:c r="J26" s="53" t="n">
        <x:f>C26-I26</x:f>
        <x:v>-25</x:v>
      </x:c>
      <x:c r="K26" s="37" t="str">
        <x:v>131496</x:v>
      </x:c>
      <x:c r="L26" s="37" t="str">
        <x:v>https://georgetown.app.box.com/s/rp4p2ly4ej2tsikv827pl48psmb68quv</x:v>
      </x:c>
    </x:row>
    <x:row r="27" s="7" customFormat="1" ht="30" customHeight="1">
      <x:c r="A27" s="38" t="n">
        <x:v>26</x:v>
      </x:c>
      <x:c r="B27" s="38" t="str">
        <x:v>University of North Carolina-Chapel Hill</x:v>
      </x:c>
      <x:c r="C27" s="50" t="n">
        <x:v>4640</x:v>
      </x:c>
      <x:c r="D27" s="38" t="str">
        <x:v>NCES/IPEDS ADM2024.ENRLT</x:v>
      </x:c>
      <x:c r="E27" s="66" t="str">
        <x:v>https://www.collegedata.fyi/schools/unc</x:v>
      </x:c>
      <x:c r="F27" s="50" t="n">
        <x:v>20885</x:v>
      </x:c>
      <x:c r="G27" s="50" t="n">
        <x:f>F27/4</x:f>
        <x:v>5221.25</x:v>
      </x:c>
      <x:c r="H27" s="52" t="str">
        <x:v>2024 provisional. Reported, not imputed.</x:v>
      </x:c>
      <x:c r="I27" s="53" t="n">
        <x:v>4500</x:v>
      </x:c>
      <x:c r="J27" s="53" t="n">
        <x:f>C27-I27</x:f>
        <x:v>140</x:v>
      </x:c>
      <x:c r="K27" s="37" t="str">
        <x:v>199120</x:v>
      </x:c>
      <x:c r="L27" s="37" t="str">
        <x:v>https://oira.unc.edu/wp-content/uploads/sites/297/2025/08/CDS_UNCCH_2024-25_20250829.pdf</x:v>
      </x:c>
    </x:row>
    <x:row r="28" s="7" customFormat="1" ht="30" customHeight="1">
      <x:c r="A28" s="38" t="n">
        <x:v>26</x:v>
      </x:c>
      <x:c r="B28" s="38" t="str">
        <x:v>University of Virginia</x:v>
      </x:c>
      <x:c r="C28" s="50" t="n">
        <x:v>3961</x:v>
      </x:c>
      <x:c r="D28" s="38" t="str">
        <x:v>NCES/IPEDS ADM2024.ENRLT</x:v>
      </x:c>
      <x:c r="E28" s="66" t="str">
        <x:v>https://www.collegedata.fyi/schools/uva</x:v>
      </x:c>
      <x:c r="F28" s="50" t="n">
        <x:v>17885</x:v>
      </x:c>
      <x:c r="G28" s="50" t="n">
        <x:f>F28/4</x:f>
        <x:v>4471.25</x:v>
      </x:c>
      <x:c r="H28" s="52" t="str">
        <x:v>2024 provisional. Reported, not imputed.</x:v>
      </x:c>
      <x:c r="I28" s="53" t="n">
        <x:v>4000</x:v>
      </x:c>
      <x:c r="J28" s="53" t="n">
        <x:f>C28-I28</x:f>
        <x:v>-39</x:v>
      </x:c>
      <x:c r="K28" s="37" t="str">
        <x:v>234076</x:v>
      </x:c>
      <x:c r="L28" s="37" t="str">
        <x:v>https://ira.virginia.edu/sites/g/files/jsddwu1106/files/2025-03/CDS_2024-2025_508.pdf</x:v>
      </x:c>
    </x:row>
    <x:row r="29" s="7" customFormat="1" ht="30" customHeight="1">
      <x:c r="A29" s="38" t="n">
        <x:v>28</x:v>
      </x:c>
      <x:c r="B29" s="38" t="str">
        <x:v>University of Southern California</x:v>
      </x:c>
      <x:c r="C29" s="50" t="n">
        <x:v>3489</x:v>
      </x:c>
      <x:c r="D29" s="38" t="str">
        <x:v>NCES/IPEDS ADM2024.ENRLT</x:v>
      </x:c>
      <x:c r="E29" s="66" t="str">
        <x:v>https://www.collegedata.fyi/schools/usc</x:v>
      </x:c>
      <x:c r="F29" s="50" t="n">
        <x:v>20630</x:v>
      </x:c>
      <x:c r="G29" s="50" t="n">
        <x:f>F29/4</x:f>
        <x:v>5157.5</x:v>
      </x:c>
      <x:c r="H29" s="52" t="str">
        <x:v>2024 provisional. Reported, not imputed.</x:v>
      </x:c>
      <x:c r="I29" s="53" t="n">
        <x:v>3400</x:v>
      </x:c>
      <x:c r="J29" s="53" t="n">
        <x:f>C29-I29</x:f>
        <x:v>89</x:v>
      </x:c>
      <x:c r="K29" s="37" t="str">
        <x:v>123961</x:v>
      </x:c>
      <x:c r="L29" s="37" t="str">
        <x:v>https://oir.usc.edu/wp-content/uploads/sites/3/2025/10/CDS_2024-2025_FINAL-3.pdf</x:v>
      </x:c>
    </x:row>
    <x:row r="30" s="7" customFormat="1" ht="30" customHeight="1">
      <x:c r="A30" s="38" t="n">
        <x:v>29</x:v>
      </x:c>
      <x:c r="B30" s="38" t="str">
        <x:v>University of California, San Diego</x:v>
      </x:c>
      <x:c r="C30" s="50" t="n">
        <x:v>7330</x:v>
      </x:c>
      <x:c r="D30" s="38" t="str">
        <x:v>NCES/IPEDS ADM2024.ENRLT</x:v>
      </x:c>
      <x:c r="E30" s="66" t="str">
        <x:v>https://www.collegedata.fyi/schools/uc-san-diego</x:v>
      </x:c>
      <x:c r="F30" s="50" t="n">
        <x:v>34955</x:v>
      </x:c>
      <x:c r="G30" s="50" t="n">
        <x:f>F30/4</x:f>
        <x:v>8738.75</x:v>
      </x:c>
      <x:c r="H30" s="52" t="str">
        <x:v>2024 provisional. Reported, not imputed.</x:v>
      </x:c>
      <x:c r="I30" s="53" t="n">
        <x:v>7007</x:v>
      </x:c>
      <x:c r="J30" s="53" t="n">
        <x:f>C30-I30</x:f>
        <x:v>323</x:v>
      </x:c>
      <x:c r="K30" s="37" t="str">
        <x:v>110680</x:v>
      </x:c>
      <x:c r="L30" s="37" t="str">
        <x:v>https://ir.ucsd.edu/stats/undergrad/CDS_UCSD_2024-20252.pdf</x:v>
      </x:c>
    </x:row>
    <x:row r="31" s="7" customFormat="1" ht="30" customHeight="1">
      <x:c r="A31" s="38" t="n">
        <x:v>30</x:v>
      </x:c>
      <x:c r="B31" s="38" t="str">
        <x:v>University of Florida</x:v>
      </x:c>
      <x:c r="C31" s="50" t="n">
        <x:v>7513</x:v>
      </x:c>
      <x:c r="D31" s="38" t="str">
        <x:v>NCES/IPEDS ADM2024.ENRLT</x:v>
      </x:c>
      <x:c r="E31" s="66" t="str">
        <x:v>https://www.collegedata.fyi/schools/uf</x:v>
      </x:c>
      <x:c r="F31" s="50" t="n">
        <x:v>36573</x:v>
      </x:c>
      <x:c r="G31" s="50" t="n">
        <x:f>F31/4</x:f>
        <x:v>9143.25</x:v>
      </x:c>
      <x:c r="H31" s="52" t="str">
        <x:v>2024 provisional. Reported, not imputed.</x:v>
      </x:c>
      <x:c r="I31" s="53" t="n">
        <x:v>7500</x:v>
      </x:c>
      <x:c r="J31" s="53" t="n">
        <x:f>C31-I31</x:f>
        <x:v>13</x:v>
      </x:c>
      <x:c r="K31" s="37" t="str">
        <x:v>134130</x:v>
      </x:c>
      <x:c r="L31" s="37" t="str">
        <x:v>https://data-apps.ir.aa.ufl.edu/public/cds/CDS_2024-2025_UFMAIN_Post_v1.pdf</x:v>
      </x:c>
    </x:row>
    <x:row r="32" s="7" customFormat="1" ht="30" customHeight="1">
      <x:c r="A32" s="38" t="n">
        <x:v>30</x:v>
      </x:c>
      <x:c r="B32" s="38" t="str">
        <x:v>The University of Texas-Austin</x:v>
      </x:c>
      <x:c r="C32" s="50" t="n">
        <x:v>9210</x:v>
      </x:c>
      <x:c r="D32" s="38" t="str">
        <x:v>NCES/IPEDS ADM2024.ENRLT</x:v>
      </x:c>
      <x:c r="E32" s="66" t="str">
        <x:v>https://www.collegedata.fyi/schools/ut-austin</x:v>
      </x:c>
      <x:c r="F32" s="50" t="n">
        <x:v>43165</x:v>
      </x:c>
      <x:c r="G32" s="50" t="n">
        <x:f>F32/4</x:f>
        <x:v>10791.25</x:v>
      </x:c>
      <x:c r="H32" s="52" t="str">
        <x:v>2024 provisional. Reported, not imputed.</x:v>
      </x:c>
      <x:c r="I32" s="53" t="n">
        <x:v>9900</x:v>
      </x:c>
      <x:c r="J32" s="53" t="n">
        <x:f>C32-I32</x:f>
        <x:v>-690</x:v>
      </x:c>
      <x:c r="K32" s="37" t="str">
        <x:v>228778</x:v>
      </x:c>
      <x:c r="L32" s="37" t="str">
        <x:v>https://utexas.app.box.com/s/d9izqb6s8dw2xxg5h5sunxyhrnef2ay6</x:v>
      </x:c>
    </x:row>
    <x:row r="33" s="7" customFormat="1" ht="30" customHeight="1">
      <x:c r="A33" s="38" t="n">
        <x:v>32</x:v>
      </x:c>
      <x:c r="B33" s="38" t="str">
        <x:v>Georgia Institute of Technology</x:v>
      </x:c>
      <x:c r="C33" s="50" t="n">
        <x:v>3836</x:v>
      </x:c>
      <x:c r="D33" s="38" t="str">
        <x:v>NCES/IPEDS ADM2024.ENRLT</x:v>
      </x:c>
      <x:c r="E33" s="66" t="str">
        <x:v>https://www.collegedata.fyi/schools/georgia-tech</x:v>
      </x:c>
      <x:c r="F33" s="50" t="n">
        <x:v>20591</x:v>
      </x:c>
      <x:c r="G33" s="50" t="n">
        <x:f>F33/4</x:f>
        <x:v>5147.75</x:v>
      </x:c>
      <x:c r="H33" s="52" t="str">
        <x:v>2024 provisional. Reported, not imputed.</x:v>
      </x:c>
      <x:c r="I33" s="53" t="n">
        <x:v>3700</x:v>
      </x:c>
      <x:c r="J33" s="53" t="n">
        <x:f>C33-I33</x:f>
        <x:v>136</x:v>
      </x:c>
      <x:c r="K33" s="37" t="str">
        <x:v>139755</x:v>
      </x:c>
      <x:c r="L33" s="37" t="str">
        <x:v>https://irp.gatech.edu/files/CDS/CDS_2024-2025_FINAL_20FEB2025.pdf</x:v>
      </x:c>
    </x:row>
    <x:row r="34" s="7" customFormat="1" ht="30" customHeight="1">
      <x:c r="A34" s="38" t="n">
        <x:v>32</x:v>
      </x:c>
      <x:c r="B34" s="38" t="str">
        <x:v>New York University</x:v>
      </x:c>
      <x:c r="C34" s="50" t="n">
        <x:v>5666</x:v>
      </x:c>
      <x:c r="D34" s="38" t="str">
        <x:v>NCES/IPEDS ADM2024.ENRLT</x:v>
      </x:c>
      <x:c r="E34" s="66" t="str">
        <x:v>https://www.collegedata.fyi/schools/nyu</x:v>
      </x:c>
      <x:c r="F34" s="50" t="n">
        <x:v>29060</x:v>
      </x:c>
      <x:c r="G34" s="50" t="n">
        <x:f>F34/4</x:f>
        <x:v>7265</x:v>
      </x:c>
      <x:c r="H34" s="52" t="str">
        <x:v>2024 provisional. Reported, not imputed.</x:v>
      </x:c>
      <x:c r="I34" s="53" t="n">
        <x:v>5641</x:v>
      </x:c>
      <x:c r="J34" s="53" t="n">
        <x:f>C34-I34</x:f>
        <x:v>25</x:v>
      </x:c>
      <x:c r="K34" s="37" t="str">
        <x:v>193900</x:v>
      </x:c>
      <x:c r="L34" s="37" t="str">
        <x:v>https://www.nyu.edu/content/dam/nyu/institutionalResearch/documents/cds-on-website/2024-2025%20(pdf,%20file%20size%20907KB).pdf</x:v>
      </x:c>
    </x:row>
    <x:row r="35" s="7" customFormat="1" ht="30" customHeight="1">
      <x:c r="A35" s="38" t="n">
        <x:v>32</x:v>
      </x:c>
      <x:c r="B35" s="38" t="str">
        <x:v>University of California, Davis</x:v>
      </x:c>
      <x:c r="C35" s="50" t="n">
        <x:v>6767</x:v>
      </x:c>
      <x:c r="D35" s="38" t="str">
        <x:v>NCES/IPEDS ADM2024.ENRLT</x:v>
      </x:c>
      <x:c r="E35" s="66" t="str">
        <x:v>https://www.collegedata.fyi/schools/uc-davis</x:v>
      </x:c>
      <x:c r="F35" s="50" t="n">
        <x:v>32273</x:v>
      </x:c>
      <x:c r="G35" s="50" t="n">
        <x:f>F35/4</x:f>
        <x:v>8068.25</x:v>
      </x:c>
      <x:c r="H35" s="52" t="str">
        <x:v>2024 provisional. Reported, not imputed.</x:v>
      </x:c>
      <x:c r="I35" s="53" t="n">
        <x:v>6767</x:v>
      </x:c>
      <x:c r="J35" s="53" t="n">
        <x:f>C35-I35</x:f>
        <x:v>0</x:v>
      </x:c>
      <x:c r="K35" s="37" t="str">
        <x:v>110644</x:v>
      </x:c>
      <x:c r="L35" s="37" t="str">
        <x:v>https://www.ucdavis.edu/news/uc-davis-tallies-record-enrollment-numbers</x:v>
      </x:c>
    </x:row>
    <x:row r="36" s="7" customFormat="1" ht="30" customHeight="1">
      <x:c r="A36" s="38" t="n">
        <x:v>32</x:v>
      </x:c>
      <x:c r="B36" s="38" t="str">
        <x:v>University of California, Irvine</x:v>
      </x:c>
      <x:c r="C36" s="50" t="n">
        <x:v>6736</x:v>
      </x:c>
      <x:c r="D36" s="38" t="str">
        <x:v>NCES/IPEDS ADM2024.ENRLT</x:v>
      </x:c>
      <x:c r="E36" s="66" t="str">
        <x:v>https://www.collegedata.fyi/schools/uc-irvine</x:v>
      </x:c>
      <x:c r="F36" s="50" t="n">
        <x:v>30204</x:v>
      </x:c>
      <x:c r="G36" s="50" t="n">
        <x:f>F36/4</x:f>
        <x:v>7551</x:v>
      </x:c>
      <x:c r="H36" s="52" t="str">
        <x:v>2024 provisional. Reported, not imputed.</x:v>
      </x:c>
      <x:c r="I36" s="53" t="n">
        <x:v>6000</x:v>
      </x:c>
      <x:c r="J36" s="53" t="n">
        <x:f>C36-I36</x:f>
        <x:v>736</x:v>
      </x:c>
      <x:c r="K36" s="37" t="str">
        <x:v>110653</x:v>
      </x:c>
      <x:c r="L36" s="37" t="str">
        <x:v>https://www.universityofcalifornia.edu/about-us/information-center/admissions-residency-and-ethnicity</x:v>
      </x:c>
    </x:row>
    <x:row r="37" s="7" customFormat="1" ht="30" customHeight="1">
      <x:c r="A37" s="38" t="n">
        <x:v>36</x:v>
      </x:c>
      <x:c r="B37" s="38" t="str">
        <x:v>Boston College</x:v>
      </x:c>
      <x:c r="C37" s="50" t="n">
        <x:v>2501</x:v>
      </x:c>
      <x:c r="D37" s="38" t="str">
        <x:v>NCES/IPEDS ADM2024.ENRLT</x:v>
      </x:c>
      <x:c r="E37" s="66" t="str">
        <x:v>https://www.collegedata.fyi/schools/boston-college</x:v>
      </x:c>
      <x:c r="F37" s="50" t="n">
        <x:v>10314</x:v>
      </x:c>
      <x:c r="G37" s="50" t="n">
        <x:f>F37/4</x:f>
        <x:v>2578.5</x:v>
      </x:c>
      <x:c r="H37" s="52" t="str">
        <x:v>2024 provisional. Reported, not imputed.</x:v>
      </x:c>
      <x:c r="I37" s="53" t="n">
        <x:v>2350</x:v>
      </x:c>
      <x:c r="J37" s="53" t="n">
        <x:f>C37-I37</x:f>
        <x:v>151</x:v>
      </x:c>
      <x:c r="K37" s="37" t="str">
        <x:v>164924</x:v>
      </x:c>
      <x:c r="L37" s="37" t="str">
        <x:v>https://www.bc.edu/content/dam/bc1/offices/irp/ir/cds/Boston_College_CDS_2024-2025_Final.pdf</x:v>
      </x:c>
    </x:row>
    <x:row r="38" s="7" customFormat="1" ht="30" customHeight="1">
      <x:c r="A38" s="38" t="n">
        <x:v>36</x:v>
      </x:c>
      <x:c r="B38" s="38" t="str">
        <x:v>Tufts University</x:v>
      </x:c>
      <x:c r="C38" s="50" t="n">
        <x:v>1801</x:v>
      </x:c>
      <x:c r="D38" s="38" t="str">
        <x:v>NCES/IPEDS ADM2024.ENRLT</x:v>
      </x:c>
      <x:c r="E38" s="66" t="str">
        <x:v>https://www.collegedata.fyi/schools/tufts</x:v>
      </x:c>
      <x:c r="F38" s="50" t="n">
        <x:v>7126</x:v>
      </x:c>
      <x:c r="G38" s="50" t="n">
        <x:f>F38/4</x:f>
        <x:v>1781.5</x:v>
      </x:c>
      <x:c r="H38" s="52" t="str">
        <x:v>2024 provisional. Reported, not imputed.</x:v>
      </x:c>
      <x:c r="I38" s="53" t="n">
        <x:v>1400</x:v>
      </x:c>
      <x:c r="J38" s="53" t="n">
        <x:f>C38-I38</x:f>
        <x:v>401</x:v>
      </x:c>
      <x:c r="K38" s="37" t="str">
        <x:v>168148</x:v>
      </x:c>
      <x:c r="L38" s="37" t="str">
        <x:v>https://provost.tufts.edu/institutionalresearch/wp-content/uploads/sites/5/CDS_2024-2025-1.pdf</x:v>
      </x:c>
    </x:row>
    <x:row r="39" s="7" customFormat="1" ht="30" customHeight="1">
      <x:c r="A39" s="38" t="n">
        <x:v>36</x:v>
      </x:c>
      <x:c r="B39" s="38" t="str">
        <x:v>University of Illinois Urbana-Champaign</x:v>
      </x:c>
      <x:c r="C39" s="50" t="n">
        <x:v>9008</x:v>
      </x:c>
      <x:c r="D39" s="38" t="str">
        <x:v>NCES/IPEDS ADM2024.ENRLT</x:v>
      </x:c>
      <x:c r="E39" s="66" t="str">
        <x:v>https://www.collegedata.fyi/schools/university-of-illinois-urbana-champaign</x:v>
      </x:c>
      <x:c r="F39" s="50" t="n">
        <x:v>37140</x:v>
      </x:c>
      <x:c r="G39" s="50" t="n">
        <x:f>F39/4</x:f>
        <x:v>9285</x:v>
      </x:c>
      <x:c r="H39" s="52" t="str">
        <x:v>2024 provisional. Reported, not imputed.</x:v>
      </x:c>
      <x:c r="I39" s="53" t="n">
        <x:v>8500</x:v>
      </x:c>
      <x:c r="J39" s="53" t="n">
        <x:f>C39-I39</x:f>
        <x:v>508</x:v>
      </x:c>
      <x:c r="K39" s="37" t="str">
        <x:v>145637</x:v>
      </x:c>
      <x:c r="L39" s="37" t="str">
        <x:v>https://www.dmi.illinois.edu/stuenr/misc/cds_2024_2025.xlsx</x:v>
      </x:c>
    </x:row>
    <x:row r="40" s="7" customFormat="1" ht="30" customHeight="1">
      <x:c r="A40" s="38" t="n">
        <x:v>36</x:v>
      </x:c>
      <x:c r="B40" s="38" t="str">
        <x:v>University of Wisconsin-Madison</x:v>
      </x:c>
      <x:c r="C40" s="50" t="n">
        <x:v>8514</x:v>
      </x:c>
      <x:c r="D40" s="38" t="str">
        <x:v>NCES/IPEDS ADM2024.ENRLT</x:v>
      </x:c>
      <x:c r="E40" s="66" t="str">
        <x:v>https://www.collegedata.fyi/schools/uw-madison</x:v>
      </x:c>
      <x:c r="F40" s="50" t="n">
        <x:v>38040</x:v>
      </x:c>
      <x:c r="G40" s="50" t="n">
        <x:f>F40/4</x:f>
        <x:v>9510</x:v>
      </x:c>
      <x:c r="H40" s="54" t="str">
        <x:v>2024 provisional. Reported, not imputed.</x:v>
      </x:c>
      <x:c r="I40" s="53" t="n">
        <x:v>8200</x:v>
      </x:c>
      <x:c r="J40" s="53" t="n">
        <x:f>C40-I40</x:f>
        <x:v>314</x:v>
      </x:c>
      <x:c r="K40" s="37" t="str">
        <x:v>240444</x:v>
      </x:c>
      <x:c r="L40" s="37" t="str">
        <x:v>https://uwmadison.app.box.com/s/cm3r7gc83w3eqjotfbva111dnin6toer</x:v>
      </x:c>
    </x:row>
    <x:row r="41" s="7" customFormat="1" ht="30" customHeight="1">
      <x:c r="A41" s="38" t="n">
        <x:v>40</x:v>
      </x:c>
      <x:c r="B41" s="38" t="str">
        <x:v>University of California, Santa Barbara</x:v>
      </x:c>
      <x:c r="C41" s="50" t="n">
        <x:v>5008</x:v>
      </x:c>
      <x:c r="D41" s="38" t="str">
        <x:v>NCES/IPEDS ADM2024.ENRLT</x:v>
      </x:c>
      <x:c r="E41" s="66" t="str">
        <x:v>https://www.collegedata.fyi/schools/uc-santa-barbara</x:v>
      </x:c>
      <x:c r="F41" s="50" t="n">
        <x:v>23181</x:v>
      </x:c>
      <x:c r="G41" s="50" t="n">
        <x:f>F41/4</x:f>
        <x:v>5795.25</x:v>
      </x:c>
      <x:c r="H41" s="54" t="str">
        <x:v>2024 provisional. Reported, not imputed.</x:v>
      </x:c>
      <x:c r="I41" s="53" t="n">
        <x:v>5200</x:v>
      </x:c>
      <x:c r="J41" s="53" t="n">
        <x:f>C41-I41</x:f>
        <x:v>-192</x:v>
      </x:c>
      <x:c r="K41" s="37" t="str">
        <x:v>110705</x:v>
      </x:c>
      <x:c r="L41" s="37" t="str">
        <x:v>https://www.universityofcalifornia.edu/about-us/information-center/freshman-admissions-summary</x:v>
      </x:c>
    </x:row>
    <x:row r="42" s="7" customFormat="1" ht="30" customHeight="1">
      <x:c r="A42" s="38" t="n">
        <x:v>41</x:v>
      </x:c>
      <x:c r="B42" s="38" t="str">
        <x:v>The Ohio State University</x:v>
      </x:c>
      <x:c r="C42" s="50" t="n">
        <x:v>9607</x:v>
      </x:c>
      <x:c r="D42" s="38" t="str">
        <x:v>NCES/IPEDS ADM2024.ENRLT</x:v>
      </x:c>
      <x:c r="E42" s="66" t="str">
        <x:v>https://www.collegedata.fyi/schools/osu</x:v>
      </x:c>
      <x:c r="F42" s="50" t="n">
        <x:v>46815</x:v>
      </x:c>
      <x:c r="G42" s="50" t="n">
        <x:f>F42/4</x:f>
        <x:v>11703.75</x:v>
      </x:c>
      <x:c r="H42" s="54" t="str">
        <x:v>2024 provisional. Reported, not imputed.</x:v>
      </x:c>
      <x:c r="I42" s="53" t="n">
        <x:v>9530</x:v>
      </x:c>
      <x:c r="J42" s="53" t="n">
        <x:f>C42-I42</x:f>
        <x:v>77</x:v>
      </x:c>
      <x:c r="K42" s="37" t="str">
        <x:v>204796</x:v>
      </x:c>
      <x:c r="L42" s="37" t="str">
        <x:v>https://news.osu.edu/ohio-state-reports-record-enrollment-for-2024-25/</x:v>
      </x:c>
    </x:row>
    <x:row r="43" s="7" customFormat="1" ht="30" customHeight="1">
      <x:c r="A43" s="38" t="n">
        <x:v>42</x:v>
      </x:c>
      <x:c r="B43" s="38" t="str">
        <x:v>Boston University</x:v>
      </x:c>
      <x:c r="C43" s="50" t="n">
        <x:v>3268</x:v>
      </x:c>
      <x:c r="D43" s="38" t="str">
        <x:v>NCES/IPEDS ADM2024.ENRLT</x:v>
      </x:c>
      <x:c r="E43" s="66" t="str">
        <x:v>https://www.collegedata.fyi/schools/boston-university</x:v>
      </x:c>
      <x:c r="F43" s="50" t="n">
        <x:v>18805</x:v>
      </x:c>
      <x:c r="G43" s="50" t="n">
        <x:f>F43/4</x:f>
        <x:v>4701.25</x:v>
      </x:c>
      <x:c r="H43" s="52" t="str">
        <x:v>2024 provisional. Reported, not imputed.</x:v>
      </x:c>
      <x:c r="I43" s="53" t="n">
        <x:v>3600</x:v>
      </x:c>
      <x:c r="J43" s="53" t="n">
        <x:f>C43-I43</x:f>
        <x:v>-332</x:v>
      </x:c>
      <x:c r="K43" s="37" t="str">
        <x:v>164988</x:v>
      </x:c>
      <x:c r="L43" s="37" t="str">
        <x:v>https://www.bu.edu/asir/files/2025/03/cds-2025.pdf</x:v>
      </x:c>
    </x:row>
    <x:row r="44" s="7" customFormat="1" ht="30" customHeight="1">
      <x:c r="A44" s="38" t="n">
        <x:v>42</x:v>
      </x:c>
      <x:c r="B44" s="38" t="str">
        <x:v>Rutgers University-New Brunswick</x:v>
      </x:c>
      <x:c r="C44" s="50" t="n">
        <x:v>8191</x:v>
      </x:c>
      <x:c r="D44" s="38" t="str">
        <x:v>NCES/IPEDS ADM2024.ENRLT</x:v>
      </x:c>
      <x:c r="E44" s="66" t="str">
        <x:v>https://www.collegedata.fyi/schools/rutgers</x:v>
      </x:c>
      <x:c r="F44" s="50" t="n">
        <x:v>37985</x:v>
      </x:c>
      <x:c r="G44" s="50" t="n">
        <x:f>F44/4</x:f>
        <x:v>9496.25</x:v>
      </x:c>
      <x:c r="H44" s="54" t="str">
        <x:v>2024 provisional. Reported, not imputed.</x:v>
      </x:c>
      <x:c r="I44" s="53" t="n">
        <x:v>7681</x:v>
      </x:c>
      <x:c r="J44" s="53" t="n">
        <x:f>C44-I44</x:f>
        <x:v>510</x:v>
      </x:c>
      <x:c r="K44" s="37" t="str">
        <x:v>186380</x:v>
      </x:c>
      <x:c r="L44" s="37" t="str">
        <x:v>https://oirds.rutgers.edu/CDS/2023/New%20Brunswick%20CDS_2023-2024_final_V1.pdf</x:v>
      </x:c>
    </x:row>
    <x:row r="45" s="7" customFormat="1" ht="30" customHeight="1">
      <x:c r="A45" s="38" t="n">
        <x:v>42</x:v>
      </x:c>
      <x:c r="B45" s="38" t="str">
        <x:v>University of Maryland, College Park</x:v>
      </x:c>
      <x:c r="C45" s="50" t="n">
        <x:v>5818</x:v>
      </x:c>
      <x:c r="D45" s="38" t="str">
        <x:v>NCES/IPEDS ADM2024.ENRLT</x:v>
      </x:c>
      <x:c r="E45" s="66" t="str">
        <x:v>https://www.collegedata.fyi/schools/umd</x:v>
      </x:c>
      <x:c r="F45" s="50" t="n">
        <x:v>31133</x:v>
      </x:c>
      <x:c r="G45" s="50" t="n">
        <x:f>F45/4</x:f>
        <x:v>7783.25</x:v>
      </x:c>
      <x:c r="H45" s="52" t="str">
        <x:v>2024 provisional. Reported, not imputed.</x:v>
      </x:c>
      <x:c r="I45" s="53" t="n">
        <x:v>5028</x:v>
      </x:c>
      <x:c r="J45" s="53" t="n">
        <x:f>C45-I45</x:f>
        <x:v>790</x:v>
      </x:c>
      <x:c r="K45" s="37" t="str">
        <x:v>163286</x:v>
      </x:c>
      <x:c r="L45" s="37" t="str">
        <x:v>https://www.irpa.umd.edu/InstitutionalData/cds.html</x:v>
      </x:c>
    </x:row>
    <x:row r="46" s="7" customFormat="1" ht="30" customHeight="1">
      <x:c r="A46" s="38" t="n">
        <x:v>42</x:v>
      </x:c>
      <x:c r="B46" s="38" t="str">
        <x:v>University of Washington</x:v>
      </x:c>
      <x:c r="C46" s="50" t="n">
        <x:v>7196</x:v>
      </x:c>
      <x:c r="D46" s="38" t="str">
        <x:v>NCES/IPEDS ADM2024.ENRLT</x:v>
      </x:c>
      <x:c r="E46" s="66" t="str">
        <x:v>https://www.collegedata.fyi/schools/uw</x:v>
      </x:c>
      <x:c r="F46" s="50" t="n">
        <x:v>40684</x:v>
      </x:c>
      <x:c r="G46" s="50" t="n">
        <x:f>F46/4</x:f>
        <x:v>10171</x:v>
      </x:c>
      <x:c r="H46" s="52" t="str">
        <x:v>2024 provisional. Reported, not imputed.</x:v>
      </x:c>
      <x:c r="I46" s="53" t="n">
        <x:v>7129</x:v>
      </x:c>
      <x:c r="J46" s="53" t="n">
        <x:f>C46-I46</x:f>
        <x:v>67</x:v>
      </x:c>
      <x:c r="K46" s="37" t="str">
        <x:v>236948</x:v>
      </x:c>
      <x:c r="L46" s="37" t="str">
        <x:v>https://www.washington.edu/opb/uw-profile/enrollment/</x:v>
      </x:c>
    </x:row>
    <x:row r="47" s="7" customFormat="1" ht="30" customHeight="1">
      <x:c r="A47" s="38" t="n">
        <x:v>46</x:v>
      </x:c>
      <x:c r="B47" s="38" t="str">
        <x:v>Lehigh University</x:v>
      </x:c>
      <x:c r="C47" s="50" t="n">
        <x:v>1501</x:v>
      </x:c>
      <x:c r="D47" s="38" t="str">
        <x:v>NCES/IPEDS ADM2024.ENRLT</x:v>
      </x:c>
      <x:c r="E47" s="66" t="str">
        <x:v>https://www.collegedata.fyi/schools/lehigh</x:v>
      </x:c>
      <x:c r="F47" s="50" t="n">
        <x:v>5911</x:v>
      </x:c>
      <x:c r="G47" s="50" t="n">
        <x:f>F47/4</x:f>
        <x:v>1477.75</x:v>
      </x:c>
      <x:c r="H47" s="54" t="str">
        <x:v>2024 provisional. Reported, not imputed.</x:v>
      </x:c>
      <x:c r="I47" s="53" t="n">
        <x:v>1300</x:v>
      </x:c>
      <x:c r="J47" s="53" t="n">
        <x:f>C47-I47</x:f>
        <x:v>201</x:v>
      </x:c>
      <x:c r="K47" s="37" t="str">
        <x:v>213543</x:v>
      </x:c>
      <x:c r="L47" s="37" t="str">
        <x:v>https://data.lehigh.edu/sites/data.lehigh.edu/files/6.20.2025_CDS-2024-2025_FINAL_REVISED.pdf</x:v>
      </x:c>
    </x:row>
    <x:row r="48" s="7" customFormat="1" ht="30" customHeight="1">
      <x:c r="A48" s="38" t="n">
        <x:v>46</x:v>
      </x:c>
      <x:c r="B48" s="38" t="str">
        <x:v>Northeastern University</x:v>
      </x:c>
      <x:c r="C48" s="50" t="n">
        <x:v>2759</x:v>
      </x:c>
      <x:c r="D48" s="38" t="str">
        <x:v>NCES/IPEDS ADM2024.ENRLT</x:v>
      </x:c>
      <x:c r="E48" s="66" t="str">
        <x:v>https://www.collegedata.fyi/schools/northeastern</x:v>
      </x:c>
      <x:c r="F48" s="50" t="n">
        <x:v>17432</x:v>
      </x:c>
      <x:c r="G48" s="50" t="n">
        <x:f>F48/4</x:f>
        <x:v>4358</x:v>
      </x:c>
      <x:c r="H48" s="52" t="str">
        <x:v>2024 provisional. Reported, not imputed.</x:v>
      </x:c>
      <x:c r="I48" s="53" t="n">
        <x:v>3000</x:v>
      </x:c>
      <x:c r="J48" s="53" t="n">
        <x:f>C48-I48</x:f>
        <x:v>-241</x:v>
      </x:c>
      <x:c r="K48" s="37" t="str">
        <x:v>167358</x:v>
      </x:c>
      <x:c r="L48" s="37" t="str">
        <x:v>https://uds.northeastern.edu/cds/2024-2025-draft/</x:v>
      </x:c>
    </x:row>
    <x:row r="49" s="7" customFormat="1" ht="30" customHeight="1">
      <x:c r="A49" s="38" t="n">
        <x:v>46</x:v>
      </x:c>
      <x:c r="B49" s="38" t="str">
        <x:v>Purdue University-Main Campus</x:v>
      </x:c>
      <x:c r="C49" s="50" t="n">
        <x:v>11467</x:v>
      </x:c>
      <x:c r="D49" s="38" t="str">
        <x:v>NCES/IPEDS ADM2024.ENRLT</x:v>
      </x:c>
      <x:c r="E49" s="66" t="str">
        <x:v>https://www.collegedata.fyi/schools/purdue</x:v>
      </x:c>
      <x:c r="F49" s="50" t="n">
        <x:v>44819</x:v>
      </x:c>
      <x:c r="G49" s="50" t="n">
        <x:f>F49/4</x:f>
        <x:v>11204.75</x:v>
      </x:c>
      <x:c r="H49" s="52" t="str">
        <x:v>2024 provisional. Reported, not imputed.</x:v>
      </x:c>
      <x:c r="I49" s="53" t="n">
        <x:v>9000</x:v>
      </x:c>
      <x:c r="J49" s="53" t="n">
        <x:f>C49-I49</x:f>
        <x:v>2467</x:v>
      </x:c>
      <x:c r="K49" s="37" t="str">
        <x:v>243780</x:v>
      </x:c>
      <x:c r="L49" s="37" t="str">
        <x:v>https://www.purdue.edu/newsroom/2024/Q3/purdue-applicant-number-and-yield-rate-at-unprecedented-levels-demand-for-purdue-undergraduate-and-graduate-education-sets-new-records/</x:v>
      </x:c>
    </x:row>
    <x:row r="50" s="7" customFormat="1" ht="30" customHeight="1">
      <x:c r="A50" s="38" t="n">
        <x:v>46</x:v>
      </x:c>
      <x:c r="B50" s="38" t="str">
        <x:v>University of Georgia</x:v>
      </x:c>
      <x:c r="C50" s="50" t="n">
        <x:v>6169</x:v>
      </x:c>
      <x:c r="D50" s="38" t="str">
        <x:v>NCES/IPEDS ADM2024.ENRLT</x:v>
      </x:c>
      <x:c r="E50" s="66" t="str">
        <x:v>https://www.collegedata.fyi/schools/uga</x:v>
      </x:c>
      <x:c r="F50" s="50" t="n">
        <x:v>32399</x:v>
      </x:c>
      <x:c r="G50" s="50" t="n">
        <x:f>F50/4</x:f>
        <x:v>8099.75</x:v>
      </x:c>
      <x:c r="H50" s="52" t="str">
        <x:v>2024 provisional. Reported, not imputed.</x:v>
      </x:c>
      <x:c r="I50" s="53" t="n">
        <x:v>6169</x:v>
      </x:c>
      <x:c r="J50" s="53" t="n">
        <x:f>C50-I50</x:f>
        <x:v>0</x:v>
      </x:c>
      <x:c r="K50" s="37" t="str">
        <x:v>139959</x:v>
      </x:c>
      <x:c r="L50" s="37" t="str">
        <x:v>https://news.uga.edu/enrollment-and-graduation-rates-are-both-up-at-uga/</x:v>
      </x:c>
    </x:row>
    <x:row r="51" s="7" customFormat="1" ht="30" customHeight="1">
      <x:c r="A51" s="38" t="n">
        <x:v>46</x:v>
      </x:c>
      <x:c r="B51" s="38" t="str">
        <x:v>University of Rochester</x:v>
      </x:c>
      <x:c r="C51" s="50" t="n">
        <x:v>1317</x:v>
      </x:c>
      <x:c r="D51" s="38" t="str">
        <x:v>NCES/IPEDS ADM2024.ENRLT</x:v>
      </x:c>
      <x:c r="E51" s="66" t="str">
        <x:v>https://www.collegedata.fyi/schools/university-of-rochester</x:v>
      </x:c>
      <x:c r="F51" s="50" t="n">
        <x:v>6580</x:v>
      </x:c>
      <x:c r="G51" s="50" t="n">
        <x:f>F51/4</x:f>
        <x:v>1645</x:v>
      </x:c>
      <x:c r="H51" s="52" t="str">
        <x:v>2024 provisional. Reported, not imputed.</x:v>
      </x:c>
      <x:c r="I51" s="53" t="n">
        <x:v>1350</x:v>
      </x:c>
      <x:c r="J51" s="53" t="n">
        <x:f>C51-I51</x:f>
        <x:v>-33</x:v>
      </x:c>
      <x:c r="K51" s="37" t="str">
        <x:v>195030</x:v>
      </x:c>
      <x:c r="L51" s="37" t="str">
        <x:v>https://www.rochester.edu/provost/wp-content/uploads/2025/06/CDS_2024-2025-completed-for-web.pdf</x:v>
      </x:c>
    </x:row>
    <x:row r="52" s="7" customFormat="1" ht="15" customHeight="1">
      <x:c r="A52" s="37"/>
      <x:c r="B52" s="42" t="str">
        <x:v>TOTAL (first-year entrants)</x:v>
      </x:c>
      <x:c r="C52" s="51" t="n">
        <x:f>SUM(C2:C51)</x:f>
        <x:v>200353</x:v>
      </x:c>
      <x:c r="D52" s="37"/>
      <x:c r="E52" s="37"/>
      <x:c r="F52" s="53"/>
      <x:c r="G52" s="53"/>
      <x:c r="H52" s="53"/>
      <x:c r="I52" s="53"/>
      <x:c r="J52" s="53"/>
      <x:c r="K52" s="37"/>
      <x:c r="L52" s="37"/>
    </x:row>
    <x:row r="53" s="7" customFormat="1" ht="15" customHeight="1">
      <x:c r="A53" s="37"/>
      <x:c r="B53" s="42" t="inlineStr">
        <x:is>
          <x:t xml:space="preserve">TOTAL (undergrad÷4 method)</x:t>
        </x:is>
      </x:c>
      <x:c r="C53" s="37"/>
      <x:c r="D53" s="37"/>
      <x:c r="E53" s="37"/>
      <x:c r="F53" s="53"/>
      <x:c r="G53" s="51" t="n">
        <x:f>SUM(G2:G51)</x:f>
        <x:v>238092</x:v>
      </x:c>
      <x:c r="H53" s="53"/>
      <x:c r="I53" s="53"/>
      <x:c r="J53" s="53"/>
      <x:c r="K53" s="37"/>
      <x:c r="L53" s="37"/>
    </x:row>
    <x:row r="54">
      <x:c r="A54" s="38"/>
      <x:c r="B54" s="38"/>
      <x:c r="C54" s="38"/>
      <x:c r="D54" s="38"/>
      <x:c r="E54" s="38"/>
      <x:c r="F54" s="38"/>
      <x:c r="G54" s="38"/>
      <x:c r="H54" s="38"/>
      <x:c r="I54" s="38"/>
      <x:c r="J54" s="38"/>
      <x:c r="K54" s="38"/>
      <x:c r="L54" s="38"/>
    </x:row>
    <x:row r="55" s="7" customFormat="1" ht="15" customHeight="1">
      <x:c r="A55" s="37"/>
      <x:c r="B55" s="38" t="inlineStr">
        <x:is>
          <x:t xml:space="preserve">Surviving birth cohort (~4.2M)</x:t>
        </x:is>
      </x:c>
      <x:c r="C55" s="38" t="n">
        <x:v>4200000</x:v>
      </x:c>
      <x:c r="D55" s="37"/>
      <x:c r="E55" s="37"/>
      <x:c r="F55" s="37"/>
      <x:c r="G55" s="37"/>
      <x:c r="H55" s="37"/>
      <x:c r="I55" s="37"/>
      <x:c r="J55" s="37"/>
      <x:c r="K55" s="37"/>
      <x:c r="L55" s="37"/>
    </x:row>
    <x:row r="56" s="7" customFormat="1" ht="15" customHeight="1">
      <x:c r="A56" s="37"/>
      <x:c r="B56" s="38" t="str">
        <x:v>Cohort share (entrants)</x:v>
      </x:c>
      <x:c r="C56" s="43" t="n">
        <x:f>C52/C55</x:f>
        <x:v>0.04770309523809524</x:v>
      </x:c>
      <x:c r="D56" s="37"/>
      <x:c r="E56" s="37"/>
      <x:c r="F56" s="37"/>
      <x:c r="G56" s="37"/>
      <x:c r="H56" s="37"/>
      <x:c r="I56" s="37"/>
      <x:c r="J56" s="37"/>
      <x:c r="K56" s="37"/>
      <x:c r="L56" s="37"/>
    </x:row>
    <x:row r="57" s="7" customFormat="1" ht="15" customHeight="1">
      <x:c r="A57" s="37"/>
      <x:c r="B57" s="38" t="inlineStr">
        <x:is>
          <x:t xml:space="preserve">% of cohort (undergrad÷4)</x:t>
        </x:is>
      </x:c>
      <x:c r="C57" s="43" t="n">
        <x:f>G53/C55</x:f>
        <x:v>0.05668857142857143</x:v>
      </x:c>
      <x:c r="D57" s="37"/>
      <x:c r="E57" s="37"/>
      <x:c r="F57" s="37"/>
      <x:c r="G57" s="37"/>
      <x:c r="H57" s="37"/>
      <x:c r="I57" s="37"/>
      <x:c r="J57" s="37"/>
      <x:c r="K57" s="37"/>
      <x:c r="L57" s="37"/>
    </x:row>
    <x:row r="58">
      <x:c r="A58" s="38"/>
      <x:c r="B58" s="38"/>
      <x:c r="C58" s="38"/>
      <x:c r="D58" s="38"/>
      <x:c r="E58" s="38"/>
      <x:c r="F58" s="38"/>
      <x:c r="G58" s="38"/>
      <x:c r="H58" s="38"/>
      <x:c r="I58" s="38"/>
      <x:c r="J58" s="38"/>
      <x:c r="K58" s="38"/>
      <x:c r="L58" s="38"/>
    </x:row>
    <x:row r="59">
      <x:c r="A59" s="38"/>
      <x:c r="B59" s="38" t="str">
        <x:v>2026 ranking roster</x:v>
      </x:c>
      <x:c r="C59" s="38" t="str">
        <x:v>https://www.merica.com.tw/products2_detail/76</x:v>
      </x:c>
      <x:c r="D59" s="38"/>
      <x:c r="E59" s="38"/>
      <x:c r="F59" s="38"/>
      <x:c r="G59" s="38"/>
      <x:c r="H59" s="38"/>
      <x:c r="I59" s="38"/>
      <x:c r="J59" s="38"/>
      <x:c r="K59" s="38"/>
      <x:c r="L59" s="38"/>
    </x:row>
    <x:row r="60">
      <x:c r="A60" s="38"/>
      <x:c r="B60" s="38" t="str">
        <x:v>Federal data provenance</x:v>
      </x:c>
      <x:c r="C60" s="38" t="str">
        <x:v>https://www.collegedata.fyi/about/ipeds</x:v>
      </x:c>
      <x:c r="D60" s="38"/>
      <x:c r="E60" s="38"/>
      <x:c r="F60" s="38"/>
      <x:c r="G60" s="38"/>
      <x:c r="H60" s="38"/>
      <x:c r="I60" s="38"/>
      <x:c r="J60" s="38"/>
      <x:c r="K60" s="38"/>
      <x:c r="L60" s="38"/>
    </x:row>
    <x:row r="61" ht="32" customHeight="1">
      <x:c r="A61" s="38"/>
      <x:c r="B61" s="38" t="str">
        <x:v>Official release</x:v>
      </x:c>
      <x:c r="C61" s="38" t="str">
        <x:v>https://nces.ed.gov/ipeds/tablefiles/zipfiles/IPEDS_2024-25_Provisional.zip</x:v>
      </x:c>
      <x:c r="D61" s="38"/>
      <x:c r="E61" s="38"/>
      <x:c r="F61" s="38"/>
      <x:c r="G61" s="38"/>
      <x:c r="H61" s="38"/>
      <x:c r="I61" s="38"/>
      <x:c r="J61" s="38"/>
      <x:c r="K61" s="38"/>
      <x:c r="L61" s="38"/>
    </x:row>
    <x:row r="62" ht="30" customHeight="1">
      <x:c r="A62" s="38"/>
      <x:c r="B62" s="41" t="str">
        <x:v>Entrants are ADM2024.ENRLT: full- and part-time first-time degree/certificate-seeking undergraduates. Total undergraduates are DRVEF2024.EFUG. All inputs use fall 2024.</x:v>
      </x:c>
      <x:c r="C62" s="41"/>
      <x:c r="D62" s="41"/>
      <x:c r="E62" s="41"/>
      <x:c r="F62" s="41"/>
      <x:c r="G62" s="41"/>
      <x:c r="H62" s="41"/>
      <x:c r="I62" s="41"/>
      <x:c r="J62" s="41"/>
      <x:c r="K62" s="41"/>
      <x:c r="L62" s="41"/>
    </x:row>
    <x:row r="63" ht="30" customHeight="1">
      <x:c r="A63" s="38"/>
      <x:c r="B63" s="41" t="str">
        <x:v>Federal data retrieved October 12, 2026 from CollegeData.fyi’s source-labeled IPEDS view. Every matched input is reported and provisional; none is marked imputed.</x:v>
      </x:c>
      <x:c r="C63" s="41"/>
      <x:c r="D63" s="41"/>
      <x:c r="E63" s="41"/>
      <x:c r="F63" s="41"/>
      <x:c r="G63" s="41"/>
      <x:c r="H63" s="41"/>
      <x:c r="I63" s="41"/>
      <x:c r="J63" s="41"/>
      <x:c r="K63" s="41"/>
      <x:c r="L63" s="41"/>
    </x:row>
    <x:row r="64">
      <x:c r="A64" s="38"/>
      <x:c r="B64" s="38"/>
      <x:c r="C64" s="38"/>
      <x:c r="D64" s="38"/>
      <x:c r="E64" s="38"/>
      <x:c r="F64" s="38"/>
      <x:c r="G64" s="38"/>
      <x:c r="H64" s="38"/>
      <x:c r="I64" s="38"/>
      <x:c r="J64" s="38"/>
      <x:c r="K64" s="38"/>
      <x:c r="L64" s="38"/>
    </x:row>
    <x:row r="65">
      <x:c r="A65" s="38"/>
      <x:c r="B65" s="38" t="str">
        <x:v>Emory component</x:v>
      </x:c>
      <x:c r="C65" s="38" t="str">
        <x:v>Fall-2024 entrants</x:v>
      </x:c>
      <x:c r="D65" s="38" t="str">
        <x:v>IPEDS ID</x:v>
      </x:c>
      <x:c r="E65" s="38"/>
      <x:c r="F65" s="38" t="str">
        <x:v>Undergraduates</x:v>
      </x:c>
      <x:c r="G65" s="38"/>
      <x:c r="H65" s="38"/>
      <x:c r="I65" s="38"/>
      <x:c r="J65" s="38"/>
      <x:c r="K65" s="38"/>
      <x:c r="L65" s="38"/>
    </x:row>
    <x:row r="66">
      <x:c r="A66" s="38"/>
      <x:c r="B66" s="38" t="str">
        <x:v>Atlanta</x:v>
      </x:c>
      <x:c r="C66" s="38" t="n">
        <x:v>1438</x:v>
      </x:c>
      <x:c r="D66" s="38" t="str">
        <x:v>139658</x:v>
      </x:c>
      <x:c r="E66" s="38" t="str">
        <x:v>https://www.collegedata.fyi/schools/emory</x:v>
      </x:c>
      <x:c r="F66" s="38" t="n">
        <x:v>7407</x:v>
      </x:c>
      <x:c r="G66" s="38"/>
      <x:c r="H66" s="38"/>
      <x:c r="I66" s="38"/>
      <x:c r="J66" s="38"/>
      <x:c r="K66" s="38"/>
      <x:c r="L66" s="38"/>
    </x:row>
    <x:row r="67">
      <x:c r="A67" s="38"/>
      <x:c r="B67" s="38" t="str">
        <x:v>Oxford College</x:v>
      </x:c>
      <x:c r="C67" s="38" t="n">
        <x:v>429</x:v>
      </x:c>
      <x:c r="D67" s="38" t="str">
        <x:v>487092</x:v>
      </x:c>
      <x:c r="E67" s="38" t="str">
        <x:v>https://nces.ed.gov/ipeds/reported-data/487092</x:v>
      </x:c>
      <x:c r="F67" s="38" t="n">
        <x:v>967</x:v>
      </x:c>
      <x:c r="G67" s="38"/>
      <x:c r="H67" s="38"/>
      <x:c r="I67" s="38"/>
      <x:c r="J67" s="38"/>
      <x:c r="K67" s="38"/>
      <x:c r="L67" s="38"/>
    </x:row>
  </x:sheetData>
  <x:mergeCells>
    <x:mergeCell ref="B62:L62"/>
    <x:mergeCell ref="B63:L63"/>
  </x:mergeCells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Views>
    <x:sheetView showGridLines="1" workbookViewId="0">
      <x:pane ySplit="1" topLeftCell="A2" activePane="bottomLeft" state="frozen"/>
    </x:sheetView>
  </x:sheetViews>
  <x:sheetFormatPr baseColWidth="8" defaultColWidth="8.6796875" defaultRowHeight="15"/>
  <x:cols>
    <x:col min="1" max="1" width="12" style="6" hidden="0" customWidth="1"/>
    <x:col min="2" max="3" width="16" style="6" customWidth="1"/>
    <x:col min="4" max="4" width="34" style="6" hidden="0" customWidth="1"/>
    <x:col min="5" max="5" width="52" style="6" hidden="0" customWidth="1"/>
    <x:col min="6" max="6" width="23" style="6" hidden="0" customWidth="1"/>
    <x:col min="2" max="2" width="58" hidden="0" customWidth="1"/>
    <x:col min="3" max="3" width="24" hidden="0" customWidth="1"/>
    <x:col min="7" max="7" width="23" hidden="0" customWidth="1"/>
    <x:col min="8" max="8" width="48" hidden="0" customWidth="1"/>
  </x:cols>
  <x:sheetData>
    <x:row r="1" s="7" customFormat="1" ht="15" customHeight="1">
      <x:c r="A1" s="64" t="str">
        <x:v>2026 rank</x:v>
      </x:c>
      <x:c r="B1" s="64" t="str">
        <x:v>School</x:v>
      </x:c>
      <x:c r="C1" s="64" t="str">
        <x:v>Fall-2024 entrants</x:v>
      </x:c>
      <x:c r="D1" s="64" t="str">
        <x:v>Source</x:v>
      </x:c>
      <x:c r="E1" s="64" t="str">
        <x:v>Source link</x:v>
      </x:c>
      <x:c r="F1" s="64" t="str">
        <x:v>Undergrad enrollment</x:v>
      </x:c>
      <x:c r="G1" s="64" t="str">
        <x:v>IPEDS ID</x:v>
      </x:c>
      <x:c r="H1" s="64" t="str">
        <x:v>Notes</x:v>
      </x:c>
    </x:row>
    <x:row r="2" s="7" customFormat="1" ht="32" customHeight="1">
      <x:c r="A2" s="38" t="n">
        <x:v>51</x:v>
      </x:c>
      <x:c r="B2" s="41" t="str">
        <x:v>Case Western Reserve University</x:v>
      </x:c>
      <x:c r="C2" s="50" t="n">
        <x:v>1619</x:v>
      </x:c>
      <x:c r="D2" s="38" t="str">
        <x:v>NCES/IPEDS ADM2024.ENRLT</x:v>
      </x:c>
      <x:c r="E2" s="41" t="str">
        <x:v>https://www.collegedata.fyi/schools/case-western-reserve-university</x:v>
      </x:c>
      <x:c r="F2" s="50" t="n">
        <x:v>6528</x:v>
      </x:c>
      <x:c r="G2" s="38" t="str">
        <x:v>201645</x:v>
      </x:c>
      <x:c r="H2" s="38" t="str">
        <x:v>2024 provisional. Reported, not imputed.</x:v>
      </x:c>
    </x:row>
    <x:row r="3" s="7" customFormat="1" ht="32" customHeight="1">
      <x:c r="A3" s="38" t="n">
        <x:v>51</x:v>
      </x:c>
      <x:c r="B3" s="41" t="str">
        <x:v>Florida State University</x:v>
      </x:c>
      <x:c r="C3" s="50" t="n">
        <x:v>5855</x:v>
      </x:c>
      <x:c r="D3" s="38" t="str">
        <x:v>NCES/IPEDS ADM2024.ENRLT</x:v>
      </x:c>
      <x:c r="E3" s="41" t="str">
        <x:v>https://www.collegedata.fyi/schools/florida-state-university</x:v>
      </x:c>
      <x:c r="F3" s="50" t="n">
        <x:v>32720</x:v>
      </x:c>
      <x:c r="G3" s="38" t="str">
        <x:v>134097</x:v>
      </x:c>
      <x:c r="H3" s="38" t="str">
        <x:v>2024 provisional. Reported, not imputed.</x:v>
      </x:c>
    </x:row>
    <x:row r="4" s="7" customFormat="1" ht="32" customHeight="1">
      <x:c r="A4" s="38" t="n">
        <x:v>51</x:v>
      </x:c>
      <x:c r="B4" s="41" t="str">
        <x:v>Texas A&amp;M University</x:v>
      </x:c>
      <x:c r="C4" s="50" t="n">
        <x:v>12530</x:v>
      </x:c>
      <x:c r="D4" s="38" t="str">
        <x:v>NCES/IPEDS ADM2024.ENRLT</x:v>
      </x:c>
      <x:c r="E4" s="41" t="str">
        <x:v>https://www.collegedata.fyi/schools/texas-am</x:v>
      </x:c>
      <x:c r="F4" s="50" t="n">
        <x:v>60710</x:v>
      </x:c>
      <x:c r="G4" s="38" t="str">
        <x:v>228723</x:v>
      </x:c>
      <x:c r="H4" s="38" t="str">
        <x:v>2024 provisional. Reported, not imputed.</x:v>
      </x:c>
    </x:row>
    <x:row r="5" s="7" customFormat="1" ht="32" customHeight="1">
      <x:c r="A5" s="38" t="n">
        <x:v>51</x:v>
      </x:c>
      <x:c r="B5" s="41" t="str">
        <x:v>Virginia Tech</x:v>
      </x:c>
      <x:c r="C5" s="50" t="n">
        <x:v>7289</x:v>
      </x:c>
      <x:c r="D5" s="38" t="str">
        <x:v>NCES/IPEDS ADM2024.ENRLT</x:v>
      </x:c>
      <x:c r="E5" s="41" t="str">
        <x:v>https://www.collegedata.fyi/schools/virginia-tech</x:v>
      </x:c>
      <x:c r="F5" s="50" t="n">
        <x:v>31035</x:v>
      </x:c>
      <x:c r="G5" s="38" t="str">
        <x:v>233921</x:v>
      </x:c>
      <x:c r="H5" s="38" t="str">
        <x:v>2024 provisional. Reported, not imputed.</x:v>
      </x:c>
    </x:row>
    <x:row r="6" s="7" customFormat="1" ht="32" customHeight="1">
      <x:c r="A6" s="38" t="n">
        <x:v>51</x:v>
      </x:c>
      <x:c r="B6" s="41" t="str">
        <x:v>Wake Forest University</x:v>
      </x:c>
      <x:c r="C6" s="50" t="n">
        <x:v>1464</x:v>
      </x:c>
      <x:c r="D6" s="38" t="str">
        <x:v>NCES/IPEDS ADM2024.ENRLT</x:v>
      </x:c>
      <x:c r="E6" s="41" t="str">
        <x:v>https://www.collegedata.fyi/schools/wake-forest</x:v>
      </x:c>
      <x:c r="F6" s="50" t="n">
        <x:v>5490</x:v>
      </x:c>
      <x:c r="G6" s="38" t="str">
        <x:v>199847</x:v>
      </x:c>
      <x:c r="H6" s="38" t="str">
        <x:v>2024 provisional. Reported, not imputed.</x:v>
      </x:c>
    </x:row>
    <x:row r="7" s="7" customFormat="1" ht="32" customHeight="1">
      <x:c r="A7" s="38" t="n">
        <x:v>51</x:v>
      </x:c>
      <x:c r="B7" s="41" t="str">
        <x:v>William &amp; Mary</x:v>
      </x:c>
      <x:c r="C7" s="50" t="n">
        <x:v>1614</x:v>
      </x:c>
      <x:c r="D7" s="38" t="str">
        <x:v>NCES/IPEDS ADM2024.ENRLT</x:v>
      </x:c>
      <x:c r="E7" s="41" t="str">
        <x:v>https://www.collegedata.fyi/schools/william-and-mary</x:v>
      </x:c>
      <x:c r="F7" s="50" t="n">
        <x:v>7063</x:v>
      </x:c>
      <x:c r="G7" s="38" t="str">
        <x:v>231624</x:v>
      </x:c>
      <x:c r="H7" s="38" t="str">
        <x:v>2024 provisional. Reported, not imputed.</x:v>
      </x:c>
    </x:row>
    <x:row r="8" s="7" customFormat="1" ht="32" customHeight="1">
      <x:c r="A8" s="38" t="n">
        <x:v>57</x:v>
      </x:c>
      <x:c r="B8" s="41" t="str">
        <x:v>University of California, Merced</x:v>
      </x:c>
      <x:c r="C8" s="50" t="n">
        <x:v>2093</x:v>
      </x:c>
      <x:c r="D8" s="38" t="str">
        <x:v>NCES/IPEDS ADM2024.ENRLT</x:v>
      </x:c>
      <x:c r="E8" s="41" t="str">
        <x:v>https://www.collegedata.fyi/schools/university-of-california-merced</x:v>
      </x:c>
      <x:c r="F8" s="50" t="n">
        <x:v>8372</x:v>
      </x:c>
      <x:c r="G8" s="38" t="str">
        <x:v>445188</x:v>
      </x:c>
      <x:c r="H8" s="38" t="str">
        <x:v>2024 provisional. Reported, not imputed.</x:v>
      </x:c>
    </x:row>
    <x:row r="9" s="7" customFormat="1" ht="32" customHeight="1">
      <x:c r="A9" s="38" t="n">
        <x:v>57</x:v>
      </x:c>
      <x:c r="B9" s="41" t="str">
        <x:v>Villanova University</x:v>
      </x:c>
      <x:c r="C9" s="50" t="n">
        <x:v>1740</x:v>
      </x:c>
      <x:c r="D9" s="38" t="str">
        <x:v>NCES/IPEDS ADM2024.ENRLT</x:v>
      </x:c>
      <x:c r="E9" s="41" t="str">
        <x:v>https://www.collegedata.fyi/schools/villanova-university</x:v>
      </x:c>
      <x:c r="F9" s="50" t="n">
        <x:v>7004</x:v>
      </x:c>
      <x:c r="G9" s="38" t="str">
        <x:v>216597</x:v>
      </x:c>
      <x:c r="H9" s="38" t="str">
        <x:v>2024 provisional. Reported, not imputed.</x:v>
      </x:c>
    </x:row>
    <x:row r="10" s="7" customFormat="1" ht="32" customHeight="1">
      <x:c r="A10" s="38" t="n">
        <x:v>59</x:v>
      </x:c>
      <x:c r="B10" s="41" t="str">
        <x:v>George Washington University</x:v>
      </x:c>
      <x:c r="C10" s="50" t="n">
        <x:v>2459</x:v>
      </x:c>
      <x:c r="D10" s="38" t="str">
        <x:v>NCES/IPEDS ADM2024.ENRLT</x:v>
      </x:c>
      <x:c r="E10" s="41" t="str">
        <x:v>https://www.collegedata.fyi/schools/gwu</x:v>
      </x:c>
      <x:c r="F10" s="50" t="n">
        <x:v>11677</x:v>
      </x:c>
      <x:c r="G10" s="38" t="str">
        <x:v>131469</x:v>
      </x:c>
      <x:c r="H10" s="38" t="str">
        <x:v>2024 provisional. Reported, not imputed.</x:v>
      </x:c>
    </x:row>
    <x:row r="11" ht="32" customHeight="1">
      <x:c r="A11" s="38" t="n">
        <x:v>59</x:v>
      </x:c>
      <x:c r="B11" s="41" t="str">
        <x:v>The Pennsylvania State University-University Park</x:v>
      </x:c>
      <x:c r="C11" s="50" t="n">
        <x:v>9169</x:v>
      </x:c>
      <x:c r="D11" s="38" t="str">
        <x:v>NCES/IPEDS ADM2024.ENRLT</x:v>
      </x:c>
      <x:c r="E11" s="41" t="str">
        <x:v>https://www.collegedata.fyi/schools/penn-state</x:v>
      </x:c>
      <x:c r="F11" s="50" t="n">
        <x:v>42604</x:v>
      </x:c>
      <x:c r="G11" s="38" t="str">
        <x:v>214777</x:v>
      </x:c>
      <x:c r="H11" s="38" t="str">
        <x:v>2024 provisional. Reported, not imputed.</x:v>
      </x:c>
    </x:row>
    <x:row r="12" s="7" customFormat="1" ht="32" customHeight="1">
      <x:c r="A12" s="38" t="n">
        <x:v>59</x:v>
      </x:c>
      <x:c r="B12" s="41" t="str">
        <x:v>Santa Clara University</x:v>
      </x:c>
      <x:c r="C12" s="50" t="n">
        <x:v>1611</x:v>
      </x:c>
      <x:c r="D12" s="38" t="str">
        <x:v>NCES/IPEDS ADM2024.ENRLT</x:v>
      </x:c>
      <x:c r="E12" s="41" t="str">
        <x:v>https://www.collegedata.fyi/schools/santa-clara-university</x:v>
      </x:c>
      <x:c r="F12" s="50" t="n">
        <x:v>6577</x:v>
      </x:c>
      <x:c r="G12" s="38" t="str">
        <x:v>122931</x:v>
      </x:c>
      <x:c r="H12" s="38" t="str">
        <x:v>2024 provisional. Reported, not imputed.</x:v>
      </x:c>
    </x:row>
    <x:row r="13" s="7" customFormat="1" ht="32" customHeight="1">
      <x:c r="A13" s="38" t="n">
        <x:v>59</x:v>
      </x:c>
      <x:c r="B13" s="41" t="str">
        <x:v>Stony Brook University-SUNY</x:v>
      </x:c>
      <x:c r="C13" s="50" t="n">
        <x:v>4042</x:v>
      </x:c>
      <x:c r="D13" s="38" t="str">
        <x:v>NCES/IPEDS ADM2024.ENRLT</x:v>
      </x:c>
      <x:c r="E13" s="41" t="str">
        <x:v>https://www.collegedata.fyi/schools/stony-brook-university</x:v>
      </x:c>
      <x:c r="F13" s="50" t="n">
        <x:v>18263</x:v>
      </x:c>
      <x:c r="G13" s="38" t="str">
        <x:v>196097</x:v>
      </x:c>
      <x:c r="H13" s="38" t="str">
        <x:v>2024 provisional. Reported, not imputed.</x:v>
      </x:c>
    </x:row>
    <x:row r="14" ht="32" customHeight="1">
      <x:c r="A14" s="38" t="n">
        <x:v>59</x:v>
      </x:c>
      <x:c r="B14" s="41" t="str">
        <x:v>University of Minnesota-Twin Cities</x:v>
      </x:c>
      <x:c r="C14" s="50" t="n">
        <x:v>7391</x:v>
      </x:c>
      <x:c r="D14" s="38" t="str">
        <x:v>NCES/IPEDS ADM2024.ENRLT</x:v>
      </x:c>
      <x:c r="E14" s="41" t="str">
        <x:v>https://www.collegedata.fyi/schools/university-of-minnesota-twin-cities</x:v>
      </x:c>
      <x:c r="F14" s="50" t="n">
        <x:v>41303</x:v>
      </x:c>
      <x:c r="G14" s="38" t="str">
        <x:v>174066</x:v>
      </x:c>
      <x:c r="H14" s="38" t="str">
        <x:v>2024 provisional. Reported, not imputed.</x:v>
      </x:c>
    </x:row>
    <x:row r="15" s="7" customFormat="1" ht="32" customHeight="1">
      <x:c r="A15" s="38" t="n">
        <x:v>64</x:v>
      </x:c>
      <x:c r="B15" s="41" t="str">
        <x:v>Michigan State University</x:v>
      </x:c>
      <x:c r="C15" s="50" t="n">
        <x:v>9652</x:v>
      </x:c>
      <x:c r="D15" s="38" t="str">
        <x:v>NCES/IPEDS ADM2024.ENRLT</x:v>
      </x:c>
      <x:c r="E15" s="41" t="str">
        <x:v>https://www.collegedata.fyi/schools/michigan-state-university</x:v>
      </x:c>
      <x:c r="F15" s="50" t="n">
        <x:v>41234</x:v>
      </x:c>
      <x:c r="G15" s="38" t="str">
        <x:v>171100</x:v>
      </x:c>
      <x:c r="H15" s="38" t="str">
        <x:v>2024 provisional. Reported, not imputed.</x:v>
      </x:c>
    </x:row>
    <x:row r="16" ht="32" customHeight="1">
      <x:c r="A16" s="38" t="n">
        <x:v>64</x:v>
      </x:c>
      <x:c r="B16" s="41" t="str">
        <x:v>North Carolina State University</x:v>
      </x:c>
      <x:c r="C16" s="50" t="n">
        <x:v>5839</x:v>
      </x:c>
      <x:c r="D16" s="38" t="str">
        <x:v>NCES/IPEDS ADM2024.ENRLT</x:v>
      </x:c>
      <x:c r="E16" s="41" t="str">
        <x:v>https://www.collegedata.fyi/schools/north-carolina-state-university-at-raleigh</x:v>
      </x:c>
      <x:c r="F16" s="50" t="n">
        <x:v>28422</x:v>
      </x:c>
      <x:c r="G16" s="38" t="str">
        <x:v>199193</x:v>
      </x:c>
      <x:c r="H16" s="38" t="str">
        <x:v>2024 provisional. Reported, not imputed.</x:v>
      </x:c>
    </x:row>
    <x:row r="17" ht="32" customHeight="1">
      <x:c r="A17" s="38" t="n">
        <x:v>64</x:v>
      </x:c>
      <x:c r="B17" s="41" t="str">
        <x:v>Rensselaer Polytechnic Institute</x:v>
      </x:c>
      <x:c r="C17" s="50" t="n">
        <x:v>1314</x:v>
      </x:c>
      <x:c r="D17" s="38" t="str">
        <x:v>NCES/IPEDS ADM2024.ENRLT</x:v>
      </x:c>
      <x:c r="E17" s="41" t="str">
        <x:v>https://www.collegedata.fyi/schools/rpi</x:v>
      </x:c>
      <x:c r="F17" s="50" t="n">
        <x:v>5741</x:v>
      </x:c>
      <x:c r="G17" s="38" t="str">
        <x:v>194824</x:v>
      </x:c>
      <x:c r="H17" s="38" t="str">
        <x:v>2024 provisional. Reported, not imputed.</x:v>
      </x:c>
    </x:row>
    <x:row r="18" ht="32" customHeight="1">
      <x:c r="A18" s="38" t="n">
        <x:v>64</x:v>
      </x:c>
      <x:c r="B18" s="41" t="str">
        <x:v>University of Massachusetts-Amherst</x:v>
      </x:c>
      <x:c r="C18" s="50" t="n">
        <x:v>5388</x:v>
      </x:c>
      <x:c r="D18" s="38" t="str">
        <x:v>NCES/IPEDS ADM2024.ENRLT</x:v>
      </x:c>
      <x:c r="E18" s="41" t="str">
        <x:v>https://www.collegedata.fyi/schools/university-of-massachusetts-amherst</x:v>
      </x:c>
      <x:c r="F18" s="50" t="n">
        <x:v>23920</x:v>
      </x:c>
      <x:c r="G18" s="38" t="str">
        <x:v>166629</x:v>
      </x:c>
      <x:c r="H18" s="38" t="str">
        <x:v>2024 provisional. Reported, not imputed.</x:v>
      </x:c>
    </x:row>
    <x:row r="19" ht="32" customHeight="1">
      <x:c r="A19" s="38" t="n">
        <x:v>64</x:v>
      </x:c>
      <x:c r="B19" s="41" t="str">
        <x:v>University of Miami</x:v>
      </x:c>
      <x:c r="C19" s="50" t="n">
        <x:v>2473</x:v>
      </x:c>
      <x:c r="D19" s="38" t="str">
        <x:v>NCES/IPEDS ADM2024.ENRLT</x:v>
      </x:c>
      <x:c r="E19" s="41" t="str">
        <x:v>https://www.collegedata.fyi/schools/university-of-miami</x:v>
      </x:c>
      <x:c r="F19" s="50" t="n">
        <x:v>13250</x:v>
      </x:c>
      <x:c r="G19" s="38" t="str">
        <x:v>135726</x:v>
      </x:c>
      <x:c r="H19" s="38" t="str">
        <x:v>2024 provisional. Reported, not imputed.</x:v>
      </x:c>
    </x:row>
    <x:row r="20" ht="32" customHeight="1">
      <x:c r="A20" s="38" t="n">
        <x:v>69</x:v>
      </x:c>
      <x:c r="B20" s="41" t="str">
        <x:v>Brandeis University</x:v>
      </x:c>
      <x:c r="C20" s="50" t="n">
        <x:v>735</x:v>
      </x:c>
      <x:c r="D20" s="38" t="str">
        <x:v>NCES/IPEDS ADM2024.ENRLT</x:v>
      </x:c>
      <x:c r="E20" s="41" t="str">
        <x:v>https://www.collegedata.fyi/schools/brandeis</x:v>
      </x:c>
      <x:c r="F20" s="50" t="n">
        <x:v>3632</x:v>
      </x:c>
      <x:c r="G20" s="38" t="str">
        <x:v>165015</x:v>
      </x:c>
      <x:c r="H20" s="38" t="str">
        <x:v>2024 provisional. Reported, not imputed.</x:v>
      </x:c>
    </x:row>
    <x:row r="21" ht="32" customHeight="1">
      <x:c r="A21" s="38" t="n">
        <x:v>69</x:v>
      </x:c>
      <x:c r="B21" s="41" t="str">
        <x:v>Tulane University of Louisiana</x:v>
      </x:c>
      <x:c r="C21" s="50" t="n">
        <x:v>1838</x:v>
      </x:c>
      <x:c r="D21" s="38" t="str">
        <x:v>NCES/IPEDS ADM2024.ENRLT</x:v>
      </x:c>
      <x:c r="E21" s="41" t="str">
        <x:v>https://www.collegedata.fyi/schools/tulane-university</x:v>
      </x:c>
      <x:c r="F21" s="50" t="n">
        <x:v>8192</x:v>
      </x:c>
      <x:c r="G21" s="38" t="str">
        <x:v>160755</x:v>
      </x:c>
      <x:c r="H21" s="38" t="str">
        <x:v>2024 provisional. Reported, not imputed.</x:v>
      </x:c>
    </x:row>
    <x:row r="22" ht="32" customHeight="1">
      <x:c r="A22" s="38" t="n">
        <x:v>69</x:v>
      </x:c>
      <x:c r="B22" s="41" t="str">
        <x:v>University of Connecticut</x:v>
      </x:c>
      <x:c r="C22" s="50" t="n">
        <x:v>4478</x:v>
      </x:c>
      <x:c r="D22" s="38" t="str">
        <x:v>NCES/IPEDS ADM2024.ENRLT</x:v>
      </x:c>
      <x:c r="E22" s="41" t="str">
        <x:v>https://www.collegedata.fyi/schools/university-of-connecticut</x:v>
      </x:c>
      <x:c r="F22" s="50" t="n">
        <x:v>20056</x:v>
      </x:c>
      <x:c r="G22" s="38" t="str">
        <x:v>129020</x:v>
      </x:c>
      <x:c r="H22" s="38" t="str">
        <x:v>2024 provisional. Reported, not imputed.</x:v>
      </x:c>
    </x:row>
    <x:row r="23" ht="32" customHeight="1">
      <x:c r="A23" s="38" t="n">
        <x:v>69</x:v>
      </x:c>
      <x:c r="B23" s="41" t="str">
        <x:v>University of Pittsburgh</x:v>
      </x:c>
      <x:c r="C23" s="50" t="n">
        <x:v>4596</x:v>
      </x:c>
      <x:c r="D23" s="38" t="str">
        <x:v>NCES/IPEDS ADM2024.ENRLT</x:v>
      </x:c>
      <x:c r="E23" s="41" t="str">
        <x:v>https://www.collegedata.fyi/schools/upitt</x:v>
      </x:c>
      <x:c r="F23" s="50" t="n">
        <x:v>25900</x:v>
      </x:c>
      <x:c r="G23" s="38" t="str">
        <x:v>215293</x:v>
      </x:c>
      <x:c r="H23" s="38" t="str">
        <x:v>2024 provisional. Reported, not imputed.</x:v>
      </x:c>
    </x:row>
    <x:row r="24" ht="32" customHeight="1">
      <x:c r="A24" s="38" t="n">
        <x:v>73</x:v>
      </x:c>
      <x:c r="B24" s="41" t="str">
        <x:v>Binghamton University-SUNY</x:v>
      </x:c>
      <x:c r="C24" s="50" t="n">
        <x:v>3248</x:v>
      </x:c>
      <x:c r="D24" s="38" t="str">
        <x:v>NCES/IPEDS ADM2024.ENRLT</x:v>
      </x:c>
      <x:c r="E24" s="41" t="str">
        <x:v>https://www.collegedata.fyi/schools/binghamton-university</x:v>
      </x:c>
      <x:c r="F24" s="50" t="n">
        <x:v>14669</x:v>
      </x:c>
      <x:c r="G24" s="38" t="str">
        <x:v>196079</x:v>
      </x:c>
      <x:c r="H24" s="38" t="str">
        <x:v>2024 provisional. Reported, not imputed.</x:v>
      </x:c>
    </x:row>
    <x:row r="25" ht="32" customHeight="1">
      <x:c r="A25" s="38" t="n">
        <x:v>73</x:v>
      </x:c>
      <x:c r="B25" s="41" t="str">
        <x:v>Indiana University-Bloomington</x:v>
      </x:c>
      <x:c r="C25" s="50" t="n">
        <x:v>9611</x:v>
      </x:c>
      <x:c r="D25" s="38" t="str">
        <x:v>NCES/IPEDS ADM2024.ENRLT</x:v>
      </x:c>
      <x:c r="E25" s="41" t="str">
        <x:v>https://www.collegedata.fyi/schools/indiana-bloomington</x:v>
      </x:c>
      <x:c r="F25" s="50" t="n">
        <x:v>38093</x:v>
      </x:c>
      <x:c r="G25" s="38" t="str">
        <x:v>151351</x:v>
      </x:c>
      <x:c r="H25" s="38" t="str">
        <x:v>2024 provisional. Reported, not imputed.</x:v>
      </x:c>
    </x:row>
    <x:row r="26" ht="32" customHeight="1">
      <x:c r="A26" s="38" t="n">
        <x:v>75</x:v>
      </x:c>
      <x:c r="B26" s="41" t="str">
        <x:v>Clemson University</x:v>
      </x:c>
      <x:c r="C26" s="50" t="n">
        <x:v>4880</x:v>
      </x:c>
      <x:c r="D26" s="38" t="str">
        <x:v>NCES/IPEDS ADM2024.ENRLT</x:v>
      </x:c>
      <x:c r="E26" s="41" t="str">
        <x:v>https://www.collegedata.fyi/schools/clemson</x:v>
      </x:c>
      <x:c r="F26" s="50" t="n">
        <x:v>23401</x:v>
      </x:c>
      <x:c r="G26" s="38" t="str">
        <x:v>217882</x:v>
      </x:c>
      <x:c r="H26" s="38" t="str">
        <x:v>2024 provisional. Reported, not imputed.</x:v>
      </x:c>
    </x:row>
    <x:row r="27" ht="32" customHeight="1">
      <x:c r="A27" s="38" t="n">
        <x:v>75</x:v>
      </x:c>
      <x:c r="B27" s="41" t="str">
        <x:v>Rutgers University-Newark</x:v>
      </x:c>
      <x:c r="C27" s="50" t="n">
        <x:v>1857</x:v>
      </x:c>
      <x:c r="D27" s="38" t="str">
        <x:v>NCES/IPEDS ADM2024.ENRLT</x:v>
      </x:c>
      <x:c r="E27" s="41" t="str">
        <x:v>https://www.collegedata.fyi/schools/rutgers-university-newark</x:v>
      </x:c>
      <x:c r="F27" s="50" t="n">
        <x:v>7989</x:v>
      </x:c>
      <x:c r="G27" s="38" t="str">
        <x:v>186399</x:v>
      </x:c>
      <x:c r="H27" s="38" t="str">
        <x:v>2024 provisional. Reported, not imputed.</x:v>
      </x:c>
    </x:row>
    <x:row r="28" ht="32" customHeight="1">
      <x:c r="A28" s="38" t="n">
        <x:v>75</x:v>
      </x:c>
      <x:c r="B28" s="41" t="str">
        <x:v>Syracuse University</x:v>
      </x:c>
      <x:c r="C28" s="50" t="n">
        <x:v>3835</x:v>
      </x:c>
      <x:c r="D28" s="38" t="str">
        <x:v>NCES/IPEDS ADM2024.ENRLT</x:v>
      </x:c>
      <x:c r="E28" s="41" t="str">
        <x:v>https://www.collegedata.fyi/schools/syracuse-university</x:v>
      </x:c>
      <x:c r="F28" s="50" t="n">
        <x:v>15957</x:v>
      </x:c>
      <x:c r="G28" s="38" t="str">
        <x:v>196413</x:v>
      </x:c>
      <x:c r="H28" s="38" t="str">
        <x:v>2024 provisional. Reported, not imputed.</x:v>
      </x:c>
    </x:row>
    <x:row r="29" ht="32" customHeight="1">
      <x:c r="A29" s="38" t="n">
        <x:v>75</x:v>
      </x:c>
      <x:c r="B29" s="41" t="str">
        <x:v>University at Buffalo-SUNY</x:v>
      </x:c>
      <x:c r="C29" s="50" t="n">
        <x:v>4265</x:v>
      </x:c>
      <x:c r="D29" s="38" t="str">
        <x:v>NCES/IPEDS ADM2024.ENRLT</x:v>
      </x:c>
      <x:c r="E29" s="41" t="str">
        <x:v>https://www.collegedata.fyi/schools/university-at-buffalo</x:v>
      </x:c>
      <x:c r="F29" s="50" t="n">
        <x:v>20359</x:v>
      </x:c>
      <x:c r="G29" s="38" t="str">
        <x:v>196088</x:v>
      </x:c>
      <x:c r="H29" s="38" t="str">
        <x:v>2024 provisional. Reported, not imputed.</x:v>
      </x:c>
    </x:row>
    <x:row r="30" ht="32" customHeight="1">
      <x:c r="A30" s="38" t="n">
        <x:v>75</x:v>
      </x:c>
      <x:c r="B30" s="41" t="str">
        <x:v>University of California, Riverside</x:v>
      </x:c>
      <x:c r="C30" s="50" t="n">
        <x:v>5422</x:v>
      </x:c>
      <x:c r="D30" s="38" t="str">
        <x:v>NCES/IPEDS ADM2024.ENRLT</x:v>
      </x:c>
      <x:c r="E30" s="41" t="str">
        <x:v>https://www.collegedata.fyi/schools/university-of-california-riverside</x:v>
      </x:c>
      <x:c r="F30" s="50" t="n">
        <x:v>22600</x:v>
      </x:c>
      <x:c r="G30" s="38" t="str">
        <x:v>110671</x:v>
      </x:c>
      <x:c r="H30" s="38" t="str">
        <x:v>2024 provisional. Reported, not imputed.</x:v>
      </x:c>
    </x:row>
    <x:row r="31" ht="32" customHeight="1">
      <x:c r="A31" s="38" t="n">
        <x:v>80</x:v>
      </x:c>
      <x:c r="B31" s="41" t="str">
        <x:v>Colorado School of Mines</x:v>
      </x:c>
      <x:c r="C31" s="50" t="n">
        <x:v>1602</x:v>
      </x:c>
      <x:c r="D31" s="38" t="str">
        <x:v>NCES/IPEDS ADM2024.ENRLT</x:v>
      </x:c>
      <x:c r="E31" s="41" t="str">
        <x:v>https://www.collegedata.fyi/schools/colorado-school-of-mines</x:v>
      </x:c>
      <x:c r="F31" s="50" t="n">
        <x:v>6195</x:v>
      </x:c>
      <x:c r="G31" s="38" t="str">
        <x:v>126775</x:v>
      </x:c>
      <x:c r="H31" s="38" t="str">
        <x:v>2024 provisional. Reported, not imputed.</x:v>
      </x:c>
    </x:row>
    <x:row r="32" ht="32" customHeight="1">
      <x:c r="A32" s="38" t="n">
        <x:v>80</x:v>
      </x:c>
      <x:c r="B32" s="41" t="str">
        <x:v>Drexel University</x:v>
      </x:c>
      <x:c r="C32" s="50" t="n">
        <x:v>2399</x:v>
      </x:c>
      <x:c r="D32" s="38" t="str">
        <x:v>NCES/IPEDS ADM2024.ENRLT</x:v>
      </x:c>
      <x:c r="E32" s="41" t="str">
        <x:v>https://www.collegedata.fyi/schools/drexel</x:v>
      </x:c>
      <x:c r="F32" s="50" t="n">
        <x:v>13309</x:v>
      </x:c>
      <x:c r="G32" s="38" t="str">
        <x:v>212054</x:v>
      </x:c>
      <x:c r="H32" s="38" t="str">
        <x:v>2024 provisional. Reported, not imputed.</x:v>
      </x:c>
    </x:row>
    <x:row r="33" ht="32" customHeight="1">
      <x:c r="A33" s="38" t="n">
        <x:v>80</x:v>
      </x:c>
      <x:c r="B33" s="41" t="str">
        <x:v>New Jersey Institute of Technology</x:v>
      </x:c>
      <x:c r="C33" s="50" t="n">
        <x:v>1746</x:v>
      </x:c>
      <x:c r="D33" s="38" t="str">
        <x:v>NCES/IPEDS ADM2024.ENRLT</x:v>
      </x:c>
      <x:c r="E33" s="41" t="str">
        <x:v>https://www.collegedata.fyi/schools/new-jersey-institute-of-technology</x:v>
      </x:c>
      <x:c r="F33" s="50" t="n">
        <x:v>10200</x:v>
      </x:c>
      <x:c r="G33" s="38" t="str">
        <x:v>185828</x:v>
      </x:c>
      <x:c r="H33" s="38" t="str">
        <x:v>2024 provisional. Reported, not imputed.</x:v>
      </x:c>
    </x:row>
    <x:row r="34" ht="32" customHeight="1">
      <x:c r="A34" s="38" t="n">
        <x:v>80</x:v>
      </x:c>
      <x:c r="B34" s="41" t="str">
        <x:v>Stevens Institute of Technology</x:v>
      </x:c>
      <x:c r="C34" s="50" t="n">
        <x:v>1055</x:v>
      </x:c>
      <x:c r="D34" s="38" t="str">
        <x:v>NCES/IPEDS ADM2024.ENRLT</x:v>
      </x:c>
      <x:c r="E34" s="41" t="str">
        <x:v>https://www.collegedata.fyi/schools/stevens-institute-of-technology</x:v>
      </x:c>
      <x:c r="F34" s="50" t="n">
        <x:v>4236</x:v>
      </x:c>
      <x:c r="G34" s="38" t="str">
        <x:v>186867</x:v>
      </x:c>
      <x:c r="H34" s="38" t="str">
        <x:v>2024 provisional. Reported, not imputed.</x:v>
      </x:c>
    </x:row>
    <x:row r="35" ht="32" customHeight="1">
      <x:c r="A35" s="38" t="n">
        <x:v>84</x:v>
      </x:c>
      <x:c r="B35" s="41" t="str">
        <x:v>Pepperdine University</x:v>
      </x:c>
      <x:c r="C35" s="50" t="n">
        <x:v>843</x:v>
      </x:c>
      <x:c r="D35" s="38" t="str">
        <x:v>NCES/IPEDS ADM2024.ENRLT</x:v>
      </x:c>
      <x:c r="E35" s="41" t="str">
        <x:v>https://www.collegedata.fyi/schools/pepperdine-university</x:v>
      </x:c>
      <x:c r="F35" s="50" t="n">
        <x:v>3553</x:v>
      </x:c>
      <x:c r="G35" s="38" t="str">
        <x:v>121150</x:v>
      </x:c>
      <x:c r="H35" s="38" t="str">
        <x:v>2024 provisional. Reported, not imputed.</x:v>
      </x:c>
    </x:row>
    <x:row r="36" ht="32" customHeight="1">
      <x:c r="A36" s="38" t="n">
        <x:v>84</x:v>
      </x:c>
      <x:c r="B36" s="41" t="str">
        <x:v>University of Illinois Chicago</x:v>
      </x:c>
      <x:c r="C36" s="50" t="n">
        <x:v>4419</x:v>
      </x:c>
      <x:c r="D36" s="38" t="str">
        <x:v>NCES/IPEDS ADM2024.ENRLT</x:v>
      </x:c>
      <x:c r="E36" s="41" t="str">
        <x:v>https://www.collegedata.fyi/schools/university-of-illinois-chicago</x:v>
      </x:c>
      <x:c r="F36" s="50" t="n">
        <x:v>22495</x:v>
      </x:c>
      <x:c r="G36" s="38" t="str">
        <x:v>145600</x:v>
      </x:c>
      <x:c r="H36" s="38" t="str">
        <x:v>2024 provisional. Reported, not imputed.</x:v>
      </x:c>
    </x:row>
    <x:row r="37" ht="32" customHeight="1">
      <x:c r="A37" s="38" t="n">
        <x:v>84</x:v>
      </x:c>
      <x:c r="B37" s="41" t="str">
        <x:v>Worcester Polytechnic Institute</x:v>
      </x:c>
      <x:c r="C37" s="50" t="n">
        <x:v>1366</x:v>
      </x:c>
      <x:c r="D37" s="38" t="str">
        <x:v>NCES/IPEDS ADM2024.ENRLT</x:v>
      </x:c>
      <x:c r="E37" s="41" t="str">
        <x:v>https://www.collegedata.fyi/schools/worcester-polytechnic-institute</x:v>
      </x:c>
      <x:c r="F37" s="50" t="n">
        <x:v>5558</x:v>
      </x:c>
      <x:c r="G37" s="38" t="str">
        <x:v>168421</x:v>
      </x:c>
      <x:c r="H37" s="38" t="str">
        <x:v>2024 provisional. Reported, not imputed.</x:v>
      </x:c>
    </x:row>
    <x:row r="38" ht="32" customHeight="1">
      <x:c r="A38" s="38" t="n">
        <x:v>84</x:v>
      </x:c>
      <x:c r="B38" s="41" t="str">
        <x:v>Yeshiva University</x:v>
      </x:c>
      <x:c r="C38" s="50" t="n">
        <x:v>566</x:v>
      </x:c>
      <x:c r="D38" s="38" t="str">
        <x:v>NCES/IPEDS ADM2024.ENRLT</x:v>
      </x:c>
      <x:c r="E38" s="41" t="str">
        <x:v>https://www.collegedata.fyi/schools/yeshiva-university</x:v>
      </x:c>
      <x:c r="F38" s="50" t="n">
        <x:v>2930</x:v>
      </x:c>
      <x:c r="G38" s="38" t="str">
        <x:v>197708</x:v>
      </x:c>
      <x:c r="H38" s="38" t="str">
        <x:v>2024 provisional. Reported, not imputed.</x:v>
      </x:c>
    </x:row>
    <x:row r="39" ht="32" customHeight="1">
      <x:c r="A39" s="38" t="n">
        <x:v>88</x:v>
      </x:c>
      <x:c r="B39" s="41" t="str">
        <x:v>American University</x:v>
      </x:c>
      <x:c r="C39" s="50" t="n">
        <x:v>1662</x:v>
      </x:c>
      <x:c r="D39" s="38" t="str">
        <x:v>NCES/IPEDS ADM2024.ENRLT</x:v>
      </x:c>
      <x:c r="E39" s="41" t="str">
        <x:v>https://www.collegedata.fyi/schools/american-university</x:v>
      </x:c>
      <x:c r="F39" s="50" t="n">
        <x:v>7476</x:v>
      </x:c>
      <x:c r="G39" s="38" t="str">
        <x:v>131159</x:v>
      </x:c>
      <x:c r="H39" s="38" t="str">
        <x:v>2024 provisional. Reported, not imputed.</x:v>
      </x:c>
    </x:row>
    <x:row r="40" ht="32" customHeight="1">
      <x:c r="A40" s="38" t="n">
        <x:v>88</x:v>
      </x:c>
      <x:c r="B40" s="41" t="str">
        <x:v>Baylor University</x:v>
      </x:c>
      <x:c r="C40" s="50" t="n">
        <x:v>3427</x:v>
      </x:c>
      <x:c r="D40" s="38" t="str">
        <x:v>NCES/IPEDS ADM2024.ENRLT</x:v>
      </x:c>
      <x:c r="E40" s="41" t="str">
        <x:v>https://www.collegedata.fyi/schools/baylor-university</x:v>
      </x:c>
      <x:c r="F40" s="50" t="n">
        <x:v>14915</x:v>
      </x:c>
      <x:c r="G40" s="38" t="str">
        <x:v>223232</x:v>
      </x:c>
      <x:c r="H40" s="38" t="str">
        <x:v>2024 provisional. Reported, not imputed.</x:v>
      </x:c>
    </x:row>
    <x:row r="41" ht="32" customHeight="1">
      <x:c r="A41" s="38" t="n">
        <x:v>88</x:v>
      </x:c>
      <x:c r="B41" s="41" t="str">
        <x:v>Howard University</x:v>
      </x:c>
      <x:c r="C41" s="50" t="n">
        <x:v>2738</x:v>
      </x:c>
      <x:c r="D41" s="38" t="str">
        <x:v>NCES/IPEDS ADM2024.ENRLT</x:v>
      </x:c>
      <x:c r="E41" s="41" t="str">
        <x:v>https://www.collegedata.fyi/schools/howard-university</x:v>
      </x:c>
      <x:c r="F41" s="50" t="n">
        <x:v>11519</x:v>
      </x:c>
      <x:c r="G41" s="38" t="str">
        <x:v>131520</x:v>
      </x:c>
      <x:c r="H41" s="38" t="str">
        <x:v>2024 provisional. Reported, not imputed.</x:v>
      </x:c>
    </x:row>
    <x:row r="42" ht="32" customHeight="1">
      <x:c r="A42" s="38" t="n">
        <x:v>88</x:v>
      </x:c>
      <x:c r="B42" s="41" t="str">
        <x:v>Marquette University</x:v>
      </x:c>
      <x:c r="C42" s="50" t="n">
        <x:v>2149</x:v>
      </x:c>
      <x:c r="D42" s="38" t="str">
        <x:v>NCES/IPEDS ADM2024.ENRLT</x:v>
      </x:c>
      <x:c r="E42" s="41" t="str">
        <x:v>https://www.collegedata.fyi/schools/marquette-university</x:v>
      </x:c>
      <x:c r="F42" s="50" t="n">
        <x:v>8045</x:v>
      </x:c>
      <x:c r="G42" s="38" t="str">
        <x:v>239105</x:v>
      </x:c>
      <x:c r="H42" s="38" t="str">
        <x:v>2024 provisional. Reported, not imputed.</x:v>
      </x:c>
    </x:row>
    <x:row r="43" ht="32" customHeight="1">
      <x:c r="A43" s="38" t="n">
        <x:v>88</x:v>
      </x:c>
      <x:c r="B43" s="41" t="str">
        <x:v>Rochester Institute of Technology</x:v>
      </x:c>
      <x:c r="C43" s="50" t="n">
        <x:v>3042</x:v>
      </x:c>
      <x:c r="D43" s="38" t="str">
        <x:v>NCES/IPEDS ADM2024.ENRLT</x:v>
      </x:c>
      <x:c r="E43" s="41" t="str">
        <x:v>https://www.collegedata.fyi/schools/rochester-institute-of-technology</x:v>
      </x:c>
      <x:c r="F43" s="50" t="n">
        <x:v>14267</x:v>
      </x:c>
      <x:c r="G43" s="38" t="str">
        <x:v>195003</x:v>
      </x:c>
      <x:c r="H43" s="38" t="str">
        <x:v>2024 provisional. Reported, not imputed.</x:v>
      </x:c>
    </x:row>
    <x:row r="44" ht="32" customHeight="1">
      <x:c r="A44" s="38" t="n">
        <x:v>88</x:v>
      </x:c>
      <x:c r="B44" s="41" t="str">
        <x:v>Southern Methodist University</x:v>
      </x:c>
      <x:c r="C44" s="50" t="n">
        <x:v>1716</x:v>
      </x:c>
      <x:c r="D44" s="38" t="str">
        <x:v>NCES/IPEDS ADM2024.ENRLT</x:v>
      </x:c>
      <x:c r="E44" s="41" t="str">
        <x:v>https://www.collegedata.fyi/schools/southern-methodist-university</x:v>
      </x:c>
      <x:c r="F44" s="50" t="n">
        <x:v>7285</x:v>
      </x:c>
      <x:c r="G44" s="38" t="str">
        <x:v>228246</x:v>
      </x:c>
      <x:c r="H44" s="38" t="str">
        <x:v>2024 provisional. Reported, not imputed.</x:v>
      </x:c>
    </x:row>
    <x:row r="45" ht="32" customHeight="1">
      <x:c r="A45" s="38" t="n">
        <x:v>88</x:v>
      </x:c>
      <x:c r="B45" s="41" t="str">
        <x:v>University of California, Santa Cruz</x:v>
      </x:c>
      <x:c r="C45" s="50" t="n">
        <x:v>4383</x:v>
      </x:c>
      <x:c r="D45" s="38" t="str">
        <x:v>NCES/IPEDS ADM2024.ENRLT</x:v>
      </x:c>
      <x:c r="E45" s="41" t="str">
        <x:v>https://www.collegedata.fyi/schools/university-of-california-santa-cruz</x:v>
      </x:c>
      <x:c r="F45" s="50" t="n">
        <x:v>17940</x:v>
      </x:c>
      <x:c r="G45" s="38" t="str">
        <x:v>110714</x:v>
      </x:c>
      <x:c r="H45" s="38" t="str">
        <x:v>2024 provisional. Reported, not imputed.</x:v>
      </x:c>
    </x:row>
    <x:row r="46" ht="32" customHeight="1">
      <x:c r="A46" s="38" t="n">
        <x:v>88</x:v>
      </x:c>
      <x:c r="B46" s="41" t="str">
        <x:v>University of Delaware</x:v>
      </x:c>
      <x:c r="C46" s="50" t="n">
        <x:v>4424</x:v>
      </x:c>
      <x:c r="D46" s="38" t="str">
        <x:v>NCES/IPEDS ADM2024.ENRLT</x:v>
      </x:c>
      <x:c r="E46" s="41" t="str">
        <x:v>https://www.collegedata.fyi/schools/udel</x:v>
      </x:c>
      <x:c r="F46" s="50" t="n">
        <x:v>20026</x:v>
      </x:c>
      <x:c r="G46" s="38" t="str">
        <x:v>130943</x:v>
      </x:c>
      <x:c r="H46" s="38" t="str">
        <x:v>2024 provisional. Reported, not imputed.</x:v>
      </x:c>
    </x:row>
    <x:row r="47" ht="32" customHeight="1">
      <x:c r="A47" s="38" t="n">
        <x:v>88</x:v>
      </x:c>
      <x:c r="B47" s="41" t="str">
        <x:v>University of South Florida</x:v>
      </x:c>
      <x:c r="C47" s="50" t="n">
        <x:v>6904</x:v>
      </x:c>
      <x:c r="D47" s="38" t="str">
        <x:v>NCES/IPEDS ADM2024.ENRLT</x:v>
      </x:c>
      <x:c r="E47" s="41" t="str">
        <x:v>https://www.collegedata.fyi/schools/university-of-south-florida</x:v>
      </x:c>
      <x:c r="F47" s="50" t="n">
        <x:v>38525</x:v>
      </x:c>
      <x:c r="G47" s="38" t="str">
        <x:v>137351</x:v>
      </x:c>
      <x:c r="H47" s="38" t="str">
        <x:v>2024 provisional. Reported, not imputed.</x:v>
      </x:c>
    </x:row>
    <x:row r="48" ht="32" customHeight="1">
      <x:c r="A48" s="38" t="n">
        <x:v>97</x:v>
      </x:c>
      <x:c r="B48" s="41" t="str">
        <x:v>Florida International University</x:v>
      </x:c>
      <x:c r="C48" s="50" t="n">
        <x:v>5238</x:v>
      </x:c>
      <x:c r="D48" s="38" t="str">
        <x:v>NCES/IPEDS ADM2024.ENRLT</x:v>
      </x:c>
      <x:c r="E48" s="41" t="str">
        <x:v>https://www.collegedata.fyi/schools/florida-international-university</x:v>
      </x:c>
      <x:c r="F48" s="50" t="n">
        <x:v>45193</x:v>
      </x:c>
      <x:c r="G48" s="38" t="str">
        <x:v>133951</x:v>
      </x:c>
      <x:c r="H48" s="38" t="str">
        <x:v>2024 provisional. Reported, not imputed.</x:v>
      </x:c>
    </x:row>
    <x:row r="49" ht="32" customHeight="1">
      <x:c r="A49" s="38" t="n">
        <x:v>97</x:v>
      </x:c>
      <x:c r="B49" s="41" t="str">
        <x:v>Fordham University</x:v>
      </x:c>
      <x:c r="C49" s="50" t="n">
        <x:v>2492</x:v>
      </x:c>
      <x:c r="D49" s="38" t="str">
        <x:v>NCES/IPEDS ADM2024.ENRLT</x:v>
      </x:c>
      <x:c r="E49" s="41" t="str">
        <x:v>https://www.collegedata.fyi/schools/fordham-university</x:v>
      </x:c>
      <x:c r="F49" s="50" t="n">
        <x:v>10582</x:v>
      </x:c>
      <x:c r="G49" s="38" t="str">
        <x:v>191241</x:v>
      </x:c>
      <x:c r="H49" s="38" t="str">
        <x:v>2024 provisional. Reported, not imputed.</x:v>
      </x:c>
    </x:row>
    <x:row r="50" ht="32" customHeight="1">
      <x:c r="A50" s="38" t="n">
        <x:v>97</x:v>
      </x:c>
      <x:c r="B50" s="41" t="str">
        <x:v>Rutgers University-Camden</x:v>
      </x:c>
      <x:c r="C50" s="50" t="n">
        <x:v>531</x:v>
      </x:c>
      <x:c r="D50" s="38" t="str">
        <x:v>NCES/IPEDS ADM2024.ENRLT</x:v>
      </x:c>
      <x:c r="E50" s="41" t="str">
        <x:v>https://www.collegedata.fyi/schools/rutgers-university-camden</x:v>
      </x:c>
      <x:c r="F50" s="50" t="n">
        <x:v>3857</x:v>
      </x:c>
      <x:c r="G50" s="38" t="str">
        <x:v>186371</x:v>
      </x:c>
      <x:c r="H50" s="38" t="str">
        <x:v>2024 provisional. Reported, not imputed.</x:v>
      </x:c>
    </x:row>
    <x:row r="51" ht="32" customHeight="1">
      <x:c r="A51" s="38" t="n">
        <x:v>97</x:v>
      </x:c>
      <x:c r="B51" s="41" t="str">
        <x:v>Texas Christian University</x:v>
      </x:c>
      <x:c r="C51" s="50" t="n">
        <x:v>2453</x:v>
      </x:c>
      <x:c r="D51" s="38" t="str">
        <x:v>NCES/IPEDS ADM2024.ENRLT</x:v>
      </x:c>
      <x:c r="E51" s="41" t="str">
        <x:v>https://www.collegedata.fyi/schools/texas-christian-university</x:v>
      </x:c>
      <x:c r="F51" s="50" t="n">
        <x:v>11049</x:v>
      </x:c>
      <x:c r="G51" s="38" t="str">
        <x:v>228875</x:v>
      </x:c>
      <x:c r="H51" s="38" t="str">
        <x:v>2024 provisional. Reported, not imputed.</x:v>
      </x:c>
    </x:row>
    <x:row r="52" ht="32" customHeight="1">
      <x:c r="A52" s="38" t="n">
        <x:v>97</x:v>
      </x:c>
      <x:c r="B52" s="41" t="str">
        <x:v>University of Colorado Boulder</x:v>
      </x:c>
      <x:c r="C52" s="50" t="n">
        <x:v>7432</x:v>
      </x:c>
      <x:c r="D52" s="38" t="str">
        <x:v>NCES/IPEDS ADM2024.ENRLT</x:v>
      </x:c>
      <x:c r="E52" s="41" t="str">
        <x:v>https://www.collegedata.fyi/schools/colorado</x:v>
      </x:c>
      <x:c r="F52" s="50" t="n">
        <x:v>32244</x:v>
      </x:c>
      <x:c r="G52" s="38" t="str">
        <x:v>126614</x:v>
      </x:c>
      <x:c r="H52" s="38" t="str">
        <x:v>2024 provisional. Reported, not imputed.</x:v>
      </x:c>
    </x:row>
    <x:row r="53" ht="32" customHeight="1">
      <x:c r="A53" s="38" t="n">
        <x:v>102</x:v>
      </x:c>
      <x:c r="B53" s="41" t="str">
        <x:v>Auburn University</x:v>
      </x:c>
      <x:c r="C53" s="50" t="n">
        <x:v>6103</x:v>
      </x:c>
      <x:c r="D53" s="38" t="str">
        <x:v>NCES/IPEDS ADM2024.ENRLT</x:v>
      </x:c>
      <x:c r="E53" s="41" t="str">
        <x:v>https://www.collegedata.fyi/schools/auburn-university</x:v>
      </x:c>
      <x:c r="F53" s="50" t="n">
        <x:v>27907</x:v>
      </x:c>
      <x:c r="G53" s="38" t="str">
        <x:v>100858</x:v>
      </x:c>
      <x:c r="H53" s="38" t="str">
        <x:v>2024 provisional. Reported, not imputed.</x:v>
      </x:c>
    </x:row>
    <x:row r="54" ht="32" customHeight="1">
      <x:c r="A54" s="38" t="n">
        <x:v>102</x:v>
      </x:c>
      <x:c r="B54" s="41" t="str">
        <x:v>Gonzaga University</x:v>
      </x:c>
      <x:c r="C54" s="50" t="n">
        <x:v>1251</x:v>
      </x:c>
      <x:c r="D54" s="38" t="str">
        <x:v>NCES/IPEDS ADM2024.ENRLT</x:v>
      </x:c>
      <x:c r="E54" s="41" t="str">
        <x:v>https://www.collegedata.fyi/schools/gonzaga-university</x:v>
      </x:c>
      <x:c r="F54" s="50" t="n">
        <x:v>5281</x:v>
      </x:c>
      <x:c r="G54" s="38" t="str">
        <x:v>235316</x:v>
      </x:c>
      <x:c r="H54" s="38" t="str">
        <x:v>2024 provisional. Reported, not imputed.</x:v>
      </x:c>
    </x:row>
    <x:row r="55" ht="32" customHeight="1">
      <x:c r="A55" s="38" t="n">
        <x:v>102</x:v>
      </x:c>
      <x:c r="B55" s="41" t="str">
        <x:v>Loyola Marymount University</x:v>
      </x:c>
      <x:c r="C55" s="50" t="n">
        <x:v>1541</x:v>
      </x:c>
      <x:c r="D55" s="38" t="str">
        <x:v>NCES/IPEDS ADM2024.ENRLT</x:v>
      </x:c>
      <x:c r="E55" s="41" t="str">
        <x:v>https://www.collegedata.fyi/schools/loyola-marymount-university</x:v>
      </x:c>
      <x:c r="F55" s="50" t="n">
        <x:v>7273</x:v>
      </x:c>
      <x:c r="G55" s="38" t="str">
        <x:v>117946</x:v>
      </x:c>
      <x:c r="H55" s="38" t="str">
        <x:v>2024 provisional. Reported, not imputed.</x:v>
      </x:c>
    </x:row>
    <x:row r="56" ht="32" customHeight="1">
      <x:c r="A56" s="38" t="n">
        <x:v>102</x:v>
      </x:c>
      <x:c r="B56" s="41" t="str">
        <x:v>Saint Louis University</x:v>
      </x:c>
      <x:c r="C56" s="50" t="n">
        <x:v>1615</x:v>
      </x:c>
      <x:c r="D56" s="38" t="str">
        <x:v>NCES/IPEDS ADM2024.ENRLT</x:v>
      </x:c>
      <x:c r="E56" s="41" t="str">
        <x:v>https://www.collegedata.fyi/schools/saint-louis-university</x:v>
      </x:c>
      <x:c r="F56" s="50" t="n">
        <x:v>10413</x:v>
      </x:c>
      <x:c r="G56" s="38" t="str">
        <x:v>179159</x:v>
      </x:c>
      <x:c r="H56" s="38" t="str">
        <x:v>2024 provisional. Reported, not imputed.</x:v>
      </x:c>
    </x:row>
    <x:row r="57" ht="32" customHeight="1">
      <x:c r="A57" s="38" t="n">
        <x:v>102</x:v>
      </x:c>
      <x:c r="B57" s="41" t="str">
        <x:v>Temple University</x:v>
      </x:c>
      <x:c r="C57" s="50" t="n">
        <x:v>4857</x:v>
      </x:c>
      <x:c r="D57" s="38" t="str">
        <x:v>NCES/IPEDS ADM2024.ENRLT</x:v>
      </x:c>
      <x:c r="E57" s="41" t="str">
        <x:v>https://www.collegedata.fyi/schools/temple</x:v>
      </x:c>
      <x:c r="F57" s="50" t="n">
        <x:v>21457</x:v>
      </x:c>
      <x:c r="G57" s="38" t="str">
        <x:v>216339</x:v>
      </x:c>
      <x:c r="H57" s="38" t="str">
        <x:v>2024 provisional. Reported, not imputed.</x:v>
      </x:c>
    </x:row>
    <x:row r="58" ht="32" customHeight="1">
      <x:c r="A58" s="38" t="n">
        <x:v>102</x:v>
      </x:c>
      <x:c r="B58" s="41" t="str">
        <x:v>University of Iowa</x:v>
      </x:c>
      <x:c r="C58" s="50" t="n">
        <x:v>5208</x:v>
      </x:c>
      <x:c r="D58" s="38" t="str">
        <x:v>NCES/IPEDS ADM2024.ENRLT</x:v>
      </x:c>
      <x:c r="E58" s="41" t="str">
        <x:v>https://www.collegedata.fyi/schools/university-of-iowa</x:v>
      </x:c>
      <x:c r="F58" s="50" t="n">
        <x:v>22738</x:v>
      </x:c>
      <x:c r="G58" s="38" t="str">
        <x:v>153658</x:v>
      </x:c>
      <x:c r="H58" s="38" t="str">
        <x:v>2024 provisional. Reported, not imputed.</x:v>
      </x:c>
    </x:row>
    <x:row r="59" ht="32" customHeight="1">
      <x:c r="A59" s="38" t="n">
        <x:v>102</x:v>
      </x:c>
      <x:c r="B59" s="41" t="str">
        <x:v>University of Missouri</x:v>
      </x:c>
      <x:c r="C59" s="50" t="n">
        <x:v>5953</x:v>
      </x:c>
      <x:c r="D59" s="38" t="str">
        <x:v>NCES/IPEDS ADM2024.ENRLT</x:v>
      </x:c>
      <x:c r="E59" s="41" t="str">
        <x:v>https://www.collegedata.fyi/schools/university-of-missouri-columbia</x:v>
      </x:c>
      <x:c r="F59" s="50" t="n">
        <x:v>24449</x:v>
      </x:c>
      <x:c r="G59" s="38" t="str">
        <x:v>178396</x:v>
      </x:c>
      <x:c r="H59" s="38" t="str">
        <x:v>2024 provisional. Reported, not imputed.</x:v>
      </x:c>
    </x:row>
    <x:row r="60" ht="32" customHeight="1">
      <x:c r="A60" s="38" t="n">
        <x:v>102</x:v>
      </x:c>
      <x:c r="B60" s="41" t="str">
        <x:v>University of Tennessee-Knoxville</x:v>
      </x:c>
      <x:c r="C60" s="50" t="n">
        <x:v>6804</x:v>
      </x:c>
      <x:c r="D60" s="38" t="str">
        <x:v>NCES/IPEDS ADM2024.ENRLT</x:v>
      </x:c>
      <x:c r="E60" s="41" t="str">
        <x:v>https://www.collegedata.fyi/schools/the-university-of-tennessee-knoxville</x:v>
      </x:c>
      <x:c r="F60" s="50" t="n">
        <x:v>30564</x:v>
      </x:c>
      <x:c r="G60" s="38" t="str">
        <x:v>221759</x:v>
      </x:c>
      <x:c r="H60" s="38" t="str">
        <x:v>2024 provisional. Reported, not imputed.</x:v>
      </x:c>
    </x:row>
    <x:row r="61" ht="32" customHeight="1">
      <x:c r="A61" s="38" t="n">
        <x:v>110</x:v>
      </x:c>
      <x:c r="B61" s="41" t="str">
        <x:v>Brigham Young University</x:v>
      </x:c>
      <x:c r="C61" s="50" t="n">
        <x:v>6147</x:v>
      </x:c>
      <x:c r="D61" s="38" t="str">
        <x:v>NCES/IPEDS ADM2024.ENRLT</x:v>
      </x:c>
      <x:c r="E61" s="41" t="str">
        <x:v>https://www.collegedata.fyi/schools/brigham-young-university</x:v>
      </x:c>
      <x:c r="F61" s="50" t="n">
        <x:v>32952</x:v>
      </x:c>
      <x:c r="G61" s="38" t="str">
        <x:v>230038</x:v>
      </x:c>
      <x:c r="H61" s="38" t="str">
        <x:v>2024 provisional. Reported, not imputed.</x:v>
      </x:c>
    </x:row>
    <x:row r="62" ht="32" customHeight="1">
      <x:c r="A62" s="38" t="n">
        <x:v>110</x:v>
      </x:c>
      <x:c r="B62" s="41" t="str">
        <x:v>Chapman University</x:v>
      </x:c>
      <x:c r="C62" s="50" t="n">
        <x:v>1631</x:v>
      </x:c>
      <x:c r="D62" s="38" t="str">
        <x:v>NCES/IPEDS ADM2024.ENRLT</x:v>
      </x:c>
      <x:c r="E62" s="41" t="str">
        <x:v>https://www.collegedata.fyi/schools/chapman-university</x:v>
      </x:c>
      <x:c r="F62" s="50" t="n">
        <x:v>7713</x:v>
      </x:c>
      <x:c r="G62" s="38" t="str">
        <x:v>111948</x:v>
      </x:c>
      <x:c r="H62" s="38" t="str">
        <x:v>2024 provisional. Reported, not imputed.</x:v>
      </x:c>
    </x:row>
    <x:row r="63" ht="32" customHeight="1">
      <x:c r="A63" s="38" t="n">
        <x:v>110</x:v>
      </x:c>
      <x:c r="B63" s="41" t="str">
        <x:v>The University of Oklahoma</x:v>
      </x:c>
      <x:c r="C63" s="50" t="n">
        <x:v>5593</x:v>
      </x:c>
      <x:c r="D63" s="38" t="str">
        <x:v>NCES/IPEDS ADM2024.ENRLT</x:v>
      </x:c>
      <x:c r="E63" s="41" t="str">
        <x:v>https://www.collegedata.fyi/schools/university-of-oklahoma-norman-campus</x:v>
      </x:c>
      <x:c r="F63" s="50" t="n">
        <x:v>23329</x:v>
      </x:c>
      <x:c r="G63" s="38" t="str">
        <x:v>207500</x:v>
      </x:c>
      <x:c r="H63" s="38" t="str">
        <x:v>2024 provisional. Reported, not imputed.</x:v>
      </x:c>
    </x:row>
    <x:row r="64" ht="32" customHeight="1">
      <x:c r="A64" s="38" t="n">
        <x:v>110</x:v>
      </x:c>
      <x:c r="B64" s="41" t="str">
        <x:v>University of Oregon</x:v>
      </x:c>
      <x:c r="C64" s="50" t="n">
        <x:v>5087</x:v>
      </x:c>
      <x:c r="D64" s="38" t="str">
        <x:v>NCES/IPEDS ADM2024.ENRLT</x:v>
      </x:c>
      <x:c r="E64" s="41" t="str">
        <x:v>https://www.collegedata.fyi/schools/university-of-oregon</x:v>
      </x:c>
      <x:c r="F64" s="50" t="n">
        <x:v>20622</x:v>
      </x:c>
      <x:c r="G64" s="38" t="str">
        <x:v>209551</x:v>
      </x:c>
      <x:c r="H64" s="38" t="str">
        <x:v>2024 provisional. Reported, not imputed.</x:v>
      </x:c>
    </x:row>
    <x:row r="65" ht="32" customHeight="1">
      <x:c r="A65" s="38" t="n">
        <x:v>110</x:v>
      </x:c>
      <x:c r="B65" s="41" t="str">
        <x:v>University of San Diego</x:v>
      </x:c>
      <x:c r="C65" s="50" t="n">
        <x:v>1104</x:v>
      </x:c>
      <x:c r="D65" s="38" t="str">
        <x:v>NCES/IPEDS ADM2024.ENRLT</x:v>
      </x:c>
      <x:c r="E65" s="41" t="str">
        <x:v>https://www.collegedata.fyi/schools/university-of-san-diego</x:v>
      </x:c>
      <x:c r="F65" s="50" t="n">
        <x:v>5851</x:v>
      </x:c>
      <x:c r="G65" s="38" t="str">
        <x:v>122436</x:v>
      </x:c>
      <x:c r="H65" s="38" t="str">
        <x:v>2024 provisional. Reported, not imputed.</x:v>
      </x:c>
    </x:row>
    <x:row r="66" ht="32" customHeight="1">
      <x:c r="A66" s="38" t="n">
        <x:v>110</x:v>
      </x:c>
      <x:c r="B66" s="41" t="str">
        <x:v>University of San Francisco</x:v>
      </x:c>
      <x:c r="C66" s="50" t="n">
        <x:v>920</x:v>
      </x:c>
      <x:c r="D66" s="38" t="str">
        <x:v>NCES/IPEDS ADM2024.ENRLT</x:v>
      </x:c>
      <x:c r="E66" s="41" t="str">
        <x:v>https://www.collegedata.fyi/schools/university-of-san-francisco</x:v>
      </x:c>
      <x:c r="F66" s="50" t="n">
        <x:v>5321</x:v>
      </x:c>
      <x:c r="G66" s="38" t="str">
        <x:v>122612</x:v>
      </x:c>
      <x:c r="H66" s="38" t="str">
        <x:v>2024 provisional. Reported, not imputed.</x:v>
      </x:c>
    </x:row>
    <x:row r="67" ht="32" customHeight="1">
      <x:c r="A67" s="38" t="n">
        <x:v>110</x:v>
      </x:c>
      <x:c r="B67" s="41" t="str">
        <x:v>The University of Texas-Dallas</x:v>
      </x:c>
      <x:c r="C67" s="50" t="n">
        <x:v>4196</x:v>
      </x:c>
      <x:c r="D67" s="38" t="str">
        <x:v>NCES/IPEDS ADM2024.ENRLT</x:v>
      </x:c>
      <x:c r="E67" s="41" t="str">
        <x:v>https://www.collegedata.fyi/schools/the-university-of-texas-at-dallas</x:v>
      </x:c>
      <x:c r="F67" s="50" t="n">
        <x:v>21858</x:v>
      </x:c>
      <x:c r="G67" s="38" t="str">
        <x:v>228787</x:v>
      </x:c>
      <x:c r="H67" s="38" t="str">
        <x:v>2024 provisional. Reported, not imputed.</x:v>
      </x:c>
    </x:row>
    <x:row r="68" ht="32" customHeight="1">
      <x:c r="A68" s="38" t="n">
        <x:v>117</x:v>
      </x:c>
      <x:c r="B68" s="41" t="str">
        <x:v>Arizona State University</x:v>
      </x:c>
      <x:c r="C68" s="50" t="n">
        <x:v>14099</x:v>
      </x:c>
      <x:c r="D68" s="38" t="str">
        <x:v>NCES/IPEDS ADM2024.ENRLT</x:v>
      </x:c>
      <x:c r="E68" s="41" t="str">
        <x:v>https://www.collegedata.fyi/schools/arizona-state-university-campus-immersion</x:v>
      </x:c>
      <x:c r="F68" s="50" t="n">
        <x:v>65450</x:v>
      </x:c>
      <x:c r="G68" s="38" t="str">
        <x:v>104151</x:v>
      </x:c>
      <x:c r="H68" s="38" t="str">
        <x:v>2024 provisional. Reported, not imputed.</x:v>
      </x:c>
    </x:row>
    <x:row r="69" ht="32" customHeight="1">
      <x:c r="A69" s="38" t="n">
        <x:v>117</x:v>
      </x:c>
      <x:c r="B69" s="41" t="str">
        <x:v>Creighton University</x:v>
      </x:c>
      <x:c r="C69" s="50" t="n">
        <x:v>1126</x:v>
      </x:c>
      <x:c r="D69" s="38" t="str">
        <x:v>NCES/IPEDS ADM2024.ENRLT</x:v>
      </x:c>
      <x:c r="E69" s="41" t="str">
        <x:v>https://www.collegedata.fyi/schools/creighton-university</x:v>
      </x:c>
      <x:c r="F69" s="50" t="n">
        <x:v>4377</x:v>
      </x:c>
      <x:c r="G69" s="38" t="str">
        <x:v>181002</x:v>
      </x:c>
      <x:c r="H69" s="38" t="str">
        <x:v>2024 provisional. Reported, not imputed.</x:v>
      </x:c>
    </x:row>
    <x:row r="70" ht="32" customHeight="1">
      <x:c r="A70" s="38" t="n">
        <x:v>117</x:v>
      </x:c>
      <x:c r="B70" s="41" t="str">
        <x:v>Elon University</x:v>
      </x:c>
      <x:c r="C70" s="50" t="n">
        <x:v>1607</x:v>
      </x:c>
      <x:c r="D70" s="38" t="str">
        <x:v>NCES/IPEDS ADM2024.ENRLT</x:v>
      </x:c>
      <x:c r="E70" s="41" t="str">
        <x:v>https://www.collegedata.fyi/schools/elon-university</x:v>
      </x:c>
      <x:c r="F70" s="50" t="n">
        <x:v>6452</x:v>
      </x:c>
      <x:c r="G70" s="38" t="str">
        <x:v>198516</x:v>
      </x:c>
      <x:c r="H70" s="38" t="str">
        <x:v>2024 provisional. Reported, not imputed.</x:v>
      </x:c>
    </x:row>
    <x:row r="71" ht="32" customHeight="1">
      <x:c r="A71" s="38" t="n">
        <x:v>117</x:v>
      </x:c>
      <x:c r="B71" s="41" t="str">
        <x:v>George Mason University</x:v>
      </x:c>
      <x:c r="C71" s="50" t="n">
        <x:v>4464</x:v>
      </x:c>
      <x:c r="D71" s="38" t="str">
        <x:v>NCES/IPEDS ADM2024.ENRLT</x:v>
      </x:c>
      <x:c r="E71" s="41" t="str">
        <x:v>https://www.collegedata.fyi/schools/george-mason-university</x:v>
      </x:c>
      <x:c r="F71" s="50" t="n">
        <x:v>28334</x:v>
      </x:c>
      <x:c r="G71" s="38" t="str">
        <x:v>232186</x:v>
      </x:c>
      <x:c r="H71" s="38" t="str">
        <x:v>2024 provisional. Reported, not imputed.</x:v>
      </x:c>
    </x:row>
    <x:row r="72" ht="32" customHeight="1">
      <x:c r="A72" s="38" t="n">
        <x:v>117</x:v>
      </x:c>
      <x:c r="B72" s="41" t="str">
        <x:v>Illinois Institute of Technology</x:v>
      </x:c>
      <x:c r="C72" s="50" t="n">
        <x:v>519</x:v>
      </x:c>
      <x:c r="D72" s="38" t="str">
        <x:v>NCES/IPEDS ADM2024.ENRLT</x:v>
      </x:c>
      <x:c r="E72" s="41" t="str">
        <x:v>https://www.collegedata.fyi/schools/illinois-institute-of-technology</x:v>
      </x:c>
      <x:c r="F72" s="50" t="n">
        <x:v>3135</x:v>
      </x:c>
      <x:c r="G72" s="38" t="str">
        <x:v>145725</x:v>
      </x:c>
      <x:c r="H72" s="38" t="str">
        <x:v>2024 provisional. Reported, not imputed.</x:v>
      </x:c>
    </x:row>
    <x:row r="73" ht="32" customHeight="1">
      <x:c r="A73" s="38" t="n">
        <x:v>117</x:v>
      </x:c>
      <x:c r="B73" s="41" t="str">
        <x:v>Iowa State University of Science and Technology</x:v>
      </x:c>
      <x:c r="C73" s="50" t="n">
        <x:v>5906</x:v>
      </x:c>
      <x:c r="D73" s="38" t="str">
        <x:v>NCES/IPEDS ADM2024.ENRLT</x:v>
      </x:c>
      <x:c r="E73" s="41" t="str">
        <x:v>https://www.collegedata.fyi/schools/iowa-state-university</x:v>
      </x:c>
      <x:c r="F73" s="50" t="n">
        <x:v>25628</x:v>
      </x:c>
      <x:c r="G73" s="38" t="str">
        <x:v>153603</x:v>
      </x:c>
      <x:c r="H73" s="38" t="str">
        <x:v>2024 provisional. Reported, not imputed.</x:v>
      </x:c>
    </x:row>
    <x:row r="74" ht="32" customHeight="1">
      <x:c r="A74" s="38" t="n">
        <x:v>117</x:v>
      </x:c>
      <x:c r="B74" s="41" t="str">
        <x:v>San Diego State University</x:v>
      </x:c>
      <x:c r="C74" s="50" t="n">
        <x:v>6629</x:v>
      </x:c>
      <x:c r="D74" s="38" t="str">
        <x:v>NCES/IPEDS ADM2024.ENRLT</x:v>
      </x:c>
      <x:c r="E74" s="41" t="str">
        <x:v>https://www.collegedata.fyi/schools/san-diego-state-university</x:v>
      </x:c>
      <x:c r="F74" s="50" t="n">
        <x:v>35782</x:v>
      </x:c>
      <x:c r="G74" s="38" t="str">
        <x:v>122409</x:v>
      </x:c>
      <x:c r="H74" s="38" t="str">
        <x:v>2024 provisional. Reported, not imputed.</x:v>
      </x:c>
    </x:row>
    <x:row r="75" ht="32" customHeight="1">
      <x:c r="A75" s="38" t="n">
        <x:v>117</x:v>
      </x:c>
      <x:c r="B75" s="41" t="str">
        <x:v>University of Central Florida</x:v>
      </x:c>
      <x:c r="C75" s="50" t="n">
        <x:v>8259</x:v>
      </x:c>
      <x:c r="D75" s="38" t="str">
        <x:v>NCES/IPEDS ADM2024.ENRLT</x:v>
      </x:c>
      <x:c r="E75" s="41" t="str">
        <x:v>https://www.collegedata.fyi/schools/university-of-central-florida</x:v>
      </x:c>
      <x:c r="F75" s="50" t="n">
        <x:v>59552</x:v>
      </x:c>
      <x:c r="G75" s="38" t="str">
        <x:v>132903</x:v>
      </x:c>
      <x:c r="H75" s="38" t="str">
        <x:v>2024 provisional. Reported, not imputed.</x:v>
      </x:c>
    </x:row>
    <x:row r="76" ht="32" customHeight="1">
      <x:c r="A76" s="38" t="n">
        <x:v>117</x:v>
      </x:c>
      <x:c r="B76" s="41" t="str">
        <x:v>University of Denver</x:v>
      </x:c>
      <x:c r="C76" s="50" t="n">
        <x:v>1337</x:v>
      </x:c>
      <x:c r="D76" s="38" t="str">
        <x:v>NCES/IPEDS ADM2024.ENRLT</x:v>
      </x:c>
      <x:c r="E76" s="41" t="str">
        <x:v>https://www.collegedata.fyi/schools/university-of-denver</x:v>
      </x:c>
      <x:c r="F76" s="50" t="n">
        <x:v>6614</x:v>
      </x:c>
      <x:c r="G76" s="38" t="str">
        <x:v>127060</x:v>
      </x:c>
      <x:c r="H76" s="38" t="str">
        <x:v>2024 provisional. Reported, not imputed.</x:v>
      </x:c>
    </x:row>
    <x:row r="77" ht="32" customHeight="1">
      <x:c r="A77" s="38" t="n">
        <x:v>117</x:v>
      </x:c>
      <x:c r="B77" s="41" t="str">
        <x:v>University of New Hampshire</x:v>
      </x:c>
      <x:c r="C77" s="50" t="n">
        <x:v>2605</x:v>
      </x:c>
      <x:c r="D77" s="38" t="str">
        <x:v>NCES/IPEDS ADM2024.ENRLT</x:v>
      </x:c>
      <x:c r="E77" s="41" t="str">
        <x:v>https://www.collegedata.fyi/schools/university-of-new-hampshire-main-campus</x:v>
      </x:c>
      <x:c r="F77" s="50" t="n">
        <x:v>11355</x:v>
      </x:c>
      <x:c r="G77" s="38" t="str">
        <x:v>183044</x:v>
      </x:c>
      <x:c r="H77" s="38" t="str">
        <x:v>2024 provisional. Reported, not imputed.</x:v>
      </x:c>
    </x:row>
    <x:row r="78" ht="32" customHeight="1">
      <x:c r="A78" s="38" t="n">
        <x:v>127</x:v>
      </x:c>
      <x:c r="B78" s="41" t="str">
        <x:v>California State University, Long Beach</x:v>
      </x:c>
      <x:c r="C78" s="50" t="n">
        <x:v>6482</x:v>
      </x:c>
      <x:c r="D78" s="38" t="str">
        <x:v>NCES/IPEDS ADM2024.ENRLT</x:v>
      </x:c>
      <x:c r="E78" s="41" t="str">
        <x:v>https://www.collegedata.fyi/schools/california-state-university-long-beach</x:v>
      </x:c>
      <x:c r="F78" s="50" t="n">
        <x:v>36082</x:v>
      </x:c>
      <x:c r="G78" s="38" t="str">
        <x:v>110583</x:v>
      </x:c>
      <x:c r="H78" s="38" t="str">
        <x:v>2024 provisional. Reported, not imputed.</x:v>
      </x:c>
    </x:row>
    <x:row r="79" ht="32" customHeight="1">
      <x:c r="A79" s="38" t="n">
        <x:v>127</x:v>
      </x:c>
      <x:c r="B79" s="41" t="str">
        <x:v>University at Albany-SUNY</x:v>
      </x:c>
      <x:c r="C79" s="50" t="n">
        <x:v>2830</x:v>
      </x:c>
      <x:c r="D79" s="38" t="str">
        <x:v>NCES/IPEDS ADM2024.ENRLT</x:v>
      </x:c>
      <x:c r="E79" s="41" t="str">
        <x:v>https://www.collegedata.fyi/schools/university-at-albany</x:v>
      </x:c>
      <x:c r="F79" s="50" t="n">
        <x:v>12666</x:v>
      </x:c>
      <x:c r="G79" s="38" t="str">
        <x:v>196060</x:v>
      </x:c>
      <x:c r="H79" s="38" t="str">
        <x:v>2024 provisional. Reported, not imputed.</x:v>
      </x:c>
    </x:row>
    <x:row r="80" ht="32" customHeight="1">
      <x:c r="A80" s="38" t="n">
        <x:v>127</x:v>
      </x:c>
      <x:c r="B80" s="41" t="str">
        <x:v>University of Arizona</x:v>
      </x:c>
      <x:c r="C80" s="50" t="n">
        <x:v>9240</x:v>
      </x:c>
      <x:c r="D80" s="38" t="str">
        <x:v>NCES/IPEDS ADM2024.ENRLT</x:v>
      </x:c>
      <x:c r="E80" s="41" t="str">
        <x:v>https://www.collegedata.fyi/schools/university-of-arizona</x:v>
      </x:c>
      <x:c r="F80" s="50" t="n">
        <x:v>44848</x:v>
      </x:c>
      <x:c r="G80" s="38" t="str">
        <x:v>104179</x:v>
      </x:c>
      <x:c r="H80" s="38" t="str">
        <x:v>2024 provisional. Reported, not imputed.</x:v>
      </x:c>
    </x:row>
    <x:row r="81" ht="32" customHeight="1">
      <x:c r="A81" s="38" t="n">
        <x:v>127</x:v>
      </x:c>
      <x:c r="B81" s="41" t="str">
        <x:v>University of Maryland Baltimore County</x:v>
      </x:c>
      <x:c r="C81" s="50" t="n">
        <x:v>2241</x:v>
      </x:c>
      <x:c r="D81" s="38" t="str">
        <x:v>NCES/IPEDS ADM2024.ENRLT</x:v>
      </x:c>
      <x:c r="E81" s="41" t="str">
        <x:v>https://www.collegedata.fyi/schools/university-of-maryland-baltimore-county</x:v>
      </x:c>
      <x:c r="F81" s="50" t="n">
        <x:v>10767</x:v>
      </x:c>
      <x:c r="G81" s="38" t="str">
        <x:v>163268</x:v>
      </x:c>
      <x:c r="H81" s="38" t="str">
        <x:v>2024 provisional. Reported, not imputed.</x:v>
      </x:c>
    </x:row>
    <x:row r="82" ht="32" customHeight="1">
      <x:c r="A82" s="38" t="n">
        <x:v>127</x:v>
      </x:c>
      <x:c r="B82" s="41" t="str">
        <x:v>University of South Carolina</x:v>
      </x:c>
      <x:c r="C82" s="50" t="n">
        <x:v>7272</x:v>
      </x:c>
      <x:c r="D82" s="38" t="str">
        <x:v>NCES/IPEDS ADM2024.ENRLT</x:v>
      </x:c>
      <x:c r="E82" s="41" t="str">
        <x:v>https://www.collegedata.fyi/schools/university-of-south-carolina-columbia</x:v>
      </x:c>
      <x:c r="F82" s="50" t="n">
        <x:v>30187</x:v>
      </x:c>
      <x:c r="G82" s="38" t="str">
        <x:v>218663</x:v>
      </x:c>
      <x:c r="H82" s="38" t="str">
        <x:v>2024 provisional. Reported, not imputed.</x:v>
      </x:c>
    </x:row>
    <x:row r="83" ht="32" customHeight="1">
      <x:c r="A83" s="38" t="n">
        <x:v>132</x:v>
      </x:c>
      <x:c r="B83" s="41" t="str">
        <x:v>Clark University</x:v>
      </x:c>
      <x:c r="C83" s="50" t="n">
        <x:v>486</x:v>
      </x:c>
      <x:c r="D83" s="38" t="str">
        <x:v>NCES/IPEDS ADM2024.ENRLT</x:v>
      </x:c>
      <x:c r="E83" s="41" t="str">
        <x:v>https://www.collegedata.fyi/schools/clark-university</x:v>
      </x:c>
      <x:c r="F83" s="50" t="n">
        <x:v>2266</x:v>
      </x:c>
      <x:c r="G83" s="38" t="str">
        <x:v>165334</x:v>
      </x:c>
      <x:c r="H83" s="38" t="str">
        <x:v>2024 provisional. Reported, not imputed.</x:v>
      </x:c>
    </x:row>
    <x:row r="84" ht="32" customHeight="1">
      <x:c r="A84" s="38" t="n">
        <x:v>132</x:v>
      </x:c>
      <x:c r="B84" s="41" t="str">
        <x:v>CUNY-City College</x:v>
      </x:c>
      <x:c r="C84" s="50" t="n">
        <x:v>2543</x:v>
      </x:c>
      <x:c r="D84" s="38" t="str">
        <x:v>NCES/IPEDS ADM2024.ENRLT</x:v>
      </x:c>
      <x:c r="E84" s="41" t="str">
        <x:v>https://www.collegedata.fyi/schools/cuny-city-college</x:v>
      </x:c>
      <x:c r="F84" s="50" t="n">
        <x:v>12982</x:v>
      </x:c>
      <x:c r="G84" s="38" t="str">
        <x:v>190567</x:v>
      </x:c>
      <x:c r="H84" s="38" t="str">
        <x:v>2024 provisional. Reported, not imputed.</x:v>
      </x:c>
    </x:row>
    <x:row r="85" ht="32" customHeight="1">
      <x:c r="A85" s="38" t="n">
        <x:v>132</x:v>
      </x:c>
      <x:c r="B85" s="41" t="str">
        <x:v>Loyola University Chicago</x:v>
      </x:c>
      <x:c r="C85" s="50" t="n">
        <x:v>2763</x:v>
      </x:c>
      <x:c r="D85" s="38" t="str">
        <x:v>NCES/IPEDS ADM2024.ENRLT</x:v>
      </x:c>
      <x:c r="E85" s="41" t="str">
        <x:v>https://www.collegedata.fyi/schools/loyola-university-chicago</x:v>
      </x:c>
      <x:c r="F85" s="50" t="n">
        <x:v>12538</x:v>
      </x:c>
      <x:c r="G85" s="38" t="str">
        <x:v>146719</x:v>
      </x:c>
      <x:c r="H85" s="38" t="str">
        <x:v>2024 provisional. Reported, not imputed.</x:v>
      </x:c>
    </x:row>
    <x:row r="86" ht="32" customHeight="1">
      <x:c r="A86" s="38" t="n">
        <x:v>132</x:v>
      </x:c>
      <x:c r="B86" s="41" t="str">
        <x:v>Thomas Jefferson University</x:v>
      </x:c>
      <x:c r="C86" s="50" t="n">
        <x:v>697</x:v>
      </x:c>
      <x:c r="D86" s="38" t="str">
        <x:v>NCES/IPEDS ADM2024.ENRLT</x:v>
      </x:c>
      <x:c r="E86" s="41" t="str">
        <x:v>https://www.collegedata.fyi/schools/thomas-jefferson-university</x:v>
      </x:c>
      <x:c r="F86" s="50" t="n">
        <x:v>3772</x:v>
      </x:c>
      <x:c r="G86" s="38" t="str">
        <x:v>216366</x:v>
      </x:c>
      <x:c r="H86" s="38" t="str">
        <x:v>2024 provisional. Reported, not imputed.</x:v>
      </x:c>
    </x:row>
    <x:row r="87" ht="32" customHeight="1">
      <x:c r="A87" s="38" t="n">
        <x:v>132</x:v>
      </x:c>
      <x:c r="B87" s="41" t="str">
        <x:v>University of Alabama at Birmingham</x:v>
      </x:c>
      <x:c r="C87" s="50" t="n">
        <x:v>2014</x:v>
      </x:c>
      <x:c r="D87" s="38" t="str">
        <x:v>NCES/IPEDS ADM2024.ENRLT</x:v>
      </x:c>
      <x:c r="E87" s="41" t="str">
        <x:v>https://www.collegedata.fyi/schools/university-of-alabama-at-birmingham</x:v>
      </x:c>
      <x:c r="F87" s="50" t="n">
        <x:v>11959</x:v>
      </x:c>
      <x:c r="G87" s="38" t="str">
        <x:v>100663</x:v>
      </x:c>
      <x:c r="H87" s="38" t="str">
        <x:v>2024 provisional. Reported, not imputed.</x:v>
      </x:c>
    </x:row>
    <x:row r="88" ht="32" customHeight="1">
      <x:c r="A88" s="38" t="n">
        <x:v>132</x:v>
      </x:c>
      <x:c r="B88" s="41" t="str">
        <x:v>University of Houston</x:v>
      </x:c>
      <x:c r="C88" s="50" t="n">
        <x:v>6218</x:v>
      </x:c>
      <x:c r="D88" s="38" t="str">
        <x:v>NCES/IPEDS ADM2024.ENRLT</x:v>
      </x:c>
      <x:c r="E88" s="41" t="str">
        <x:v>https://www.collegedata.fyi/schools/university-of-houston</x:v>
      </x:c>
      <x:c r="F88" s="50" t="n">
        <x:v>39257</x:v>
      </x:c>
      <x:c r="G88" s="38" t="str">
        <x:v>225511</x:v>
      </x:c>
      <x:c r="H88" s="38" t="str">
        <x:v>2024 provisional. Reported, not imputed.</x:v>
      </x:c>
    </x:row>
    <x:row r="89" ht="32" customHeight="1">
      <x:c r="A89" s="38" t="n">
        <x:v>132</x:v>
      </x:c>
      <x:c r="B89" s="41" t="str">
        <x:v>University of Vermont</x:v>
      </x:c>
      <x:c r="C89" s="50" t="n">
        <x:v>2808</x:v>
      </x:c>
      <x:c r="D89" s="38" t="str">
        <x:v>NCES/IPEDS ADM2024.ENRLT</x:v>
      </x:c>
      <x:c r="E89" s="41" t="str">
        <x:v>https://www.collegedata.fyi/schools/university-of-vermont</x:v>
      </x:c>
      <x:c r="F89" s="50" t="n">
        <x:v>12276</x:v>
      </x:c>
      <x:c r="G89" s="38" t="str">
        <x:v>231174</x:v>
      </x:c>
      <x:c r="H89" s="38" t="str">
        <x:v>2024 provisional. Reported, not imputed.</x:v>
      </x:c>
    </x:row>
    <x:row r="90" ht="32" customHeight="1">
      <x:c r="A90" s="38" t="n">
        <x:v>139</x:v>
      </x:c>
      <x:c r="B90" s="41" t="str">
        <x:v>California State University-Fullerton</x:v>
      </x:c>
      <x:c r="C90" s="50" t="n">
        <x:v>6887</x:v>
      </x:c>
      <x:c r="D90" s="38" t="str">
        <x:v>NCES/IPEDS ADM2024.ENRLT</x:v>
      </x:c>
      <x:c r="E90" s="41" t="str">
        <x:v>https://www.collegedata.fyi/schools/california-state-university-fullerton</x:v>
      </x:c>
      <x:c r="F90" s="50" t="n">
        <x:v>38760</x:v>
      </x:c>
      <x:c r="G90" s="38" t="str">
        <x:v>110565</x:v>
      </x:c>
      <x:c r="H90" s="38" t="str">
        <x:v>2024 provisional. Reported, not imputed.</x:v>
      </x:c>
    </x:row>
    <x:row r="91" ht="32" customHeight="1">
      <x:c r="A91" s="38" t="n">
        <x:v>139</x:v>
      </x:c>
      <x:c r="B91" s="41" t="str">
        <x:v>Fairfield University</x:v>
      </x:c>
      <x:c r="C91" s="50" t="n">
        <x:v>1461</x:v>
      </x:c>
      <x:c r="D91" s="38" t="str">
        <x:v>NCES/IPEDS ADM2024.ENRLT</x:v>
      </x:c>
      <x:c r="E91" s="41" t="str">
        <x:v>https://www.collegedata.fyi/schools/fairfield-university</x:v>
      </x:c>
      <x:c r="F91" s="50" t="n">
        <x:v>5391</x:v>
      </x:c>
      <x:c r="G91" s="38" t="str">
        <x:v>129242</x:v>
      </x:c>
      <x:c r="H91" s="38" t="str">
        <x:v>2024 provisional. Reported, not imputed.</x:v>
      </x:c>
    </x:row>
    <x:row r="92" ht="32" customHeight="1">
      <x:c r="A92" s="38" t="n">
        <x:v>139</x:v>
      </x:c>
      <x:c r="B92" s="41" t="str">
        <x:v>University of the Pacific</x:v>
      </x:c>
      <x:c r="C92" s="50" t="n">
        <x:v>766</x:v>
      </x:c>
      <x:c r="D92" s="38" t="str">
        <x:v>NCES/IPEDS ADM2024.ENRLT</x:v>
      </x:c>
      <x:c r="E92" s="41" t="str">
        <x:v>https://www.collegedata.fyi/schools/university-of-the-pacific</x:v>
      </x:c>
      <x:c r="F92" s="50" t="n">
        <x:v>3249</x:v>
      </x:c>
      <x:c r="G92" s="38" t="str">
        <x:v>120883</x:v>
      </x:c>
      <x:c r="H92" s="38" t="str">
        <x:v>2024 provisional. Reported, not imputed.</x:v>
      </x:c>
    </x:row>
    <x:row r="93" ht="32" customHeight="1">
      <x:c r="A93" s="38" t="n">
        <x:v>139</x:v>
      </x:c>
      <x:c r="B93" s="41" t="str">
        <x:v>Virginia Commonwealth University</x:v>
      </x:c>
      <x:c r="C93" s="50" t="n">
        <x:v>4190</x:v>
      </x:c>
      <x:c r="D93" s="38" t="str">
        <x:v>NCES/IPEDS ADM2024.ENRLT</x:v>
      </x:c>
      <x:c r="E93" s="41" t="str">
        <x:v>https://www.collegedata.fyi/schools/virginia-commonwealth-university</x:v>
      </x:c>
      <x:c r="F93" s="50" t="n">
        <x:v>21210</x:v>
      </x:c>
      <x:c r="G93" s="38" t="str">
        <x:v>234030</x:v>
      </x:c>
      <x:c r="H93" s="38" t="str">
        <x:v>2024 provisional. Reported, not imputed.</x:v>
      </x:c>
    </x:row>
    <x:row r="94" ht="32" customHeight="1">
      <x:c r="A94" s="38" t="n">
        <x:v>143</x:v>
      </x:c>
      <x:c r="B94" s="41" t="str">
        <x:v>Clarkson University</x:v>
      </x:c>
      <x:c r="C94" s="50" t="n">
        <x:v>489</x:v>
      </x:c>
      <x:c r="D94" s="38" t="str">
        <x:v>NCES/IPEDS ADM2024.ENRLT</x:v>
      </x:c>
      <x:c r="E94" s="41" t="str">
        <x:v>https://www.collegedata.fyi/schools/clarkson-university</x:v>
      </x:c>
      <x:c r="F94" s="50" t="n">
        <x:v>2296</x:v>
      </x:c>
      <x:c r="G94" s="38" t="str">
        <x:v>190044</x:v>
      </x:c>
      <x:c r="H94" s="38" t="str">
        <x:v>2024 provisional. Reported, not imputed.</x:v>
      </x:c>
    </x:row>
    <x:row r="95" ht="32" customHeight="1">
      <x:c r="A95" s="38" t="n">
        <x:v>143</x:v>
      </x:c>
      <x:c r="B95" s="41" t="str">
        <x:v>Miami University-Oxford</x:v>
      </x:c>
      <x:c r="C95" s="50" t="n">
        <x:v>4192</x:v>
      </x:c>
      <x:c r="D95" s="38" t="str">
        <x:v>NCES/IPEDS ADM2024.ENRLT</x:v>
      </x:c>
      <x:c r="E95" s="41" t="str">
        <x:v>https://www.collegedata.fyi/schools/miami-university-oxford</x:v>
      </x:c>
      <x:c r="F95" s="50" t="n">
        <x:v>16816</x:v>
      </x:c>
      <x:c r="G95" s="38" t="str">
        <x:v>204024</x:v>
      </x:c>
      <x:c r="H95" s="38" t="str">
        <x:v>2024 provisional. Reported, not imputed.</x:v>
      </x:c>
    </x:row>
    <x:row r="96" ht="32" customHeight="1">
      <x:c r="A96" s="38" t="n">
        <x:v>143</x:v>
      </x:c>
      <x:c r="B96" s="41" t="str">
        <x:v>Oregon State University</x:v>
      </x:c>
      <x:c r="C96" s="50" t="n">
        <x:v>4778</x:v>
      </x:c>
      <x:c r="D96" s="38" t="str">
        <x:v>NCES/IPEDS ADM2024.ENRLT</x:v>
      </x:c>
      <x:c r="E96" s="41" t="str">
        <x:v>https://www.collegedata.fyi/schools/oregon-state-university</x:v>
      </x:c>
      <x:c r="F96" s="50" t="n">
        <x:v>31253</x:v>
      </x:c>
      <x:c r="G96" s="38" t="str">
        <x:v>209542</x:v>
      </x:c>
      <x:c r="H96" s="38" t="str">
        <x:v>2024 provisional. Reported, not imputed.</x:v>
      </x:c>
    </x:row>
    <x:row r="97" ht="32" customHeight="1">
      <x:c r="A97" s="38" t="n">
        <x:v>143</x:v>
      </x:c>
      <x:c r="B97" s="41" t="str">
        <x:v>Touro University</x:v>
      </x:c>
      <x:c r="C97" s="50" t="n">
        <x:v>569</x:v>
      </x:c>
      <x:c r="D97" s="38" t="str">
        <x:v>NCES/IPEDS ADM2024.ENRLT</x:v>
      </x:c>
      <x:c r="E97" s="41" t="str">
        <x:v>https://www.collegedata.fyi/schools/touro-university</x:v>
      </x:c>
      <x:c r="F97" s="50" t="n">
        <x:v>4872</x:v>
      </x:c>
      <x:c r="G97" s="38" t="str">
        <x:v>196592</x:v>
      </x:c>
      <x:c r="H97" s="38" t="str">
        <x:v>2024 provisional. Reported, not imputed.</x:v>
      </x:c>
    </x:row>
    <x:row r="98" ht="32" customHeight="1">
      <x:c r="A98" s="38" t="n">
        <x:v>143</x:v>
      </x:c>
      <x:c r="B98" s="41" t="str">
        <x:v>University of Dayton</x:v>
      </x:c>
      <x:c r="C98" s="50" t="n">
        <x:v>1680</x:v>
      </x:c>
      <x:c r="D98" s="38" t="str">
        <x:v>NCES/IPEDS ADM2024.ENRLT</x:v>
      </x:c>
      <x:c r="E98" s="41" t="str">
        <x:v>https://www.collegedata.fyi/schools/university-of-dayton</x:v>
      </x:c>
      <x:c r="F98" s="50" t="n">
        <x:v>7740</x:v>
      </x:c>
      <x:c r="G98" s="38" t="str">
        <x:v>202480</x:v>
      </x:c>
      <x:c r="H98" s="38" t="str">
        <x:v>2024 provisional. Reported, not imputed.</x:v>
      </x:c>
    </x:row>
    <x:row r="99" ht="32" customHeight="1">
      <x:c r="A99" s="38" t="n">
        <x:v>143</x:v>
      </x:c>
      <x:c r="B99" s="41" t="str">
        <x:v>University of Kansas</x:v>
      </x:c>
      <x:c r="C99" s="50" t="n">
        <x:v>5323</x:v>
      </x:c>
      <x:c r="D99" s="38" t="str">
        <x:v>NCES/IPEDS ADM2024.ENRLT</x:v>
      </x:c>
      <x:c r="E99" s="41" t="str">
        <x:v>https://www.collegedata.fyi/schools/university-of-kansas</x:v>
      </x:c>
      <x:c r="F99" s="50" t="n">
        <x:v>22085</x:v>
      </x:c>
      <x:c r="G99" s="38" t="str">
        <x:v>155317</x:v>
      </x:c>
      <x:c r="H99" s="38" t="str">
        <x:v>2024 provisional. Reported, not imputed.</x:v>
      </x:c>
    </x:row>
    <x:row r="100" ht="32" customHeight="1">
      <x:c r="A100" s="38" t="n">
        <x:v>143</x:v>
      </x:c>
      <x:c r="B100" s="41" t="str">
        <x:v>University of Kentucky</x:v>
      </x:c>
      <x:c r="C100" s="50" t="n">
        <x:v>6513</x:v>
      </x:c>
      <x:c r="D100" s="38" t="str">
        <x:v>NCES/IPEDS ADM2024.ENRLT</x:v>
      </x:c>
      <x:c r="E100" s="41" t="str">
        <x:v>https://www.collegedata.fyi/schools/university-of-kentucky</x:v>
      </x:c>
      <x:c r="F100" s="50" t="n">
        <x:v>25534</x:v>
      </x:c>
      <x:c r="G100" s="38" t="str">
        <x:v>157085</x:v>
      </x:c>
      <x:c r="H100" s="38" t="str">
        <x:v>2024 provisional. Reported, not imputed.</x:v>
      </x:c>
    </x:row>
    <x:row r="101" ht="32" customHeight="1">
      <x:c r="A101" s="38" t="n">
        <x:v>143</x:v>
      </x:c>
      <x:c r="B101" s="41" t="str">
        <x:v>University of North Carolina at Charlotte</x:v>
      </x:c>
      <x:c r="C101" s="50" t="n">
        <x:v>4657</x:v>
      </x:c>
      <x:c r="D101" s="38" t="str">
        <x:v>NCES/IPEDS ADM2024.ENRLT</x:v>
      </x:c>
      <x:c r="E101" s="41" t="str">
        <x:v>https://www.collegedata.fyi/schools/university-of-north-carolina-at-charlotte</x:v>
      </x:c>
      <x:c r="F101" s="50" t="n">
        <x:v>24868</x:v>
      </x:c>
      <x:c r="G101" s="38" t="str">
        <x:v>199139</x:v>
      </x:c>
      <x:c r="H101" s="38" t="str">
        <x:v>2024 provisional. Reported, not imputed.</x:v>
      </x:c>
    </x:row>
    <x:row r="102" ht="32" customHeight="1">
      <x:c r="A102" s="38" t="n">
        <x:v>151</x:v>
      </x:c>
      <x:c r="B102" s="41" t="str">
        <x:v>Colorado State University</x:v>
      </x:c>
      <x:c r="C102" s="50" t="n">
        <x:v>5485</x:v>
      </x:c>
      <x:c r="D102" s="38" t="str">
        <x:v>NCES/IPEDS ADM2024.ENRLT</x:v>
      </x:c>
      <x:c r="E102" s="41" t="str">
        <x:v>https://www.collegedata.fyi/schools/colorado-state-university-fort-collins</x:v>
      </x:c>
      <x:c r="F102" s="50" t="n">
        <x:v>26221</x:v>
      </x:c>
      <x:c r="G102" s="38" t="str">
        <x:v>126818</x:v>
      </x:c>
      <x:c r="H102" s="38" t="str">
        <x:v>2024 provisional. Reported, not imputed.</x:v>
      </x:c>
    </x:row>
    <x:row r="103" ht="32" customHeight="1">
      <x:c r="A103" s="38" t="n">
        <x:v>151</x:v>
      </x:c>
      <x:c r="B103" s="41" t="str">
        <x:v>James Madison University</x:v>
      </x:c>
      <x:c r="C103" s="50" t="n">
        <x:v>4990</x:v>
      </x:c>
      <x:c r="D103" s="38" t="str">
        <x:v>NCES/IPEDS ADM2024.ENRLT</x:v>
      </x:c>
      <x:c r="E103" s="41" t="str">
        <x:v>https://www.collegedata.fyi/schools/james-madison-university</x:v>
      </x:c>
      <x:c r="F103" s="50" t="n">
        <x:v>20973</x:v>
      </x:c>
      <x:c r="G103" s="38" t="str">
        <x:v>232423</x:v>
      </x:c>
      <x:c r="H103" s="38" t="str">
        <x:v>2024 provisional. Reported, not imputed.</x:v>
      </x:c>
    </x:row>
    <x:row r="104" ht="32" customHeight="1">
      <x:c r="A104" s="38" t="n">
        <x:v>151</x:v>
      </x:c>
      <x:c r="B104" s="41" t="str">
        <x:v>Seattle University</x:v>
      </x:c>
      <x:c r="C104" s="50" t="n">
        <x:v>888</x:v>
      </x:c>
      <x:c r="D104" s="38" t="str">
        <x:v>NCES/IPEDS ADM2024.ENRLT</x:v>
      </x:c>
      <x:c r="E104" s="41" t="str">
        <x:v>https://www.collegedata.fyi/schools/seattle-university</x:v>
      </x:c>
      <x:c r="F104" s="50" t="n">
        <x:v>4078</x:v>
      </x:c>
      <x:c r="G104" s="38" t="str">
        <x:v>236595</x:v>
      </x:c>
      <x:c r="H104" s="38" t="str">
        <x:v>2024 provisional. Reported, not imputed.</x:v>
      </x:c>
    </x:row>
    <x:row r="105" ht="32" customHeight="1">
      <x:c r="A105" s="38" t="n">
        <x:v>151</x:v>
      </x:c>
      <x:c r="B105" s="41" t="str">
        <x:v>St. John's University (NY)</x:v>
      </x:c>
      <x:c r="C105" s="50" t="n">
        <x:v>2350</x:v>
      </x:c>
      <x:c r="D105" s="38" t="str">
        <x:v>NCES/IPEDS ADM2024.ENRLT</x:v>
      </x:c>
      <x:c r="E105" s="41" t="str">
        <x:v>https://www.collegedata.fyi/schools/st-johns-university-new-york</x:v>
      </x:c>
      <x:c r="F105" s="50" t="n">
        <x:v>15640</x:v>
      </x:c>
      <x:c r="G105" s="38" t="str">
        <x:v>195809</x:v>
      </x:c>
      <x:c r="H105" s="38" t="str">
        <x:v>2024 provisional. Reported, not imputed.</x:v>
      </x:c>
    </x:row>
    <x:row r="106" ht="32" customHeight="1">
      <x:c r="A106" s="38" t="n">
        <x:v>151</x:v>
      </x:c>
      <x:c r="B106" s="41" t="str">
        <x:v>University of Massachusetts-Lowell</x:v>
      </x:c>
      <x:c r="C106" s="50" t="n">
        <x:v>2068</x:v>
      </x:c>
      <x:c r="D106" s="38" t="str">
        <x:v>NCES/IPEDS ADM2024.ENRLT</x:v>
      </x:c>
      <x:c r="E106" s="41" t="str">
        <x:v>https://www.collegedata.fyi/schools/university-of-massachusetts-lowell</x:v>
      </x:c>
      <x:c r="F106" s="50" t="n">
        <x:v>12122</x:v>
      </x:c>
      <x:c r="G106" s="38" t="str">
        <x:v>166513</x:v>
      </x:c>
      <x:c r="H106" s="38" t="str">
        <x:v>2024 provisional. Reported, not imputed.</x:v>
      </x:c>
    </x:row>
    <x:row r="107" ht="32" customHeight="1">
      <x:c r="A107" s="38" t="n">
        <x:v>151</x:v>
      </x:c>
      <x:c r="B107" s="41" t="str">
        <x:v>University of Rhode Island</x:v>
      </x:c>
      <x:c r="C107" s="50" t="n">
        <x:v>2995</x:v>
      </x:c>
      <x:c r="D107" s="38" t="str">
        <x:v>NCES/IPEDS ADM2024.ENRLT</x:v>
      </x:c>
      <x:c r="E107" s="41" t="str">
        <x:v>https://www.collegedata.fyi/schools/university-of-rhode-island</x:v>
      </x:c>
      <x:c r="F107" s="50" t="n">
        <x:v>14376</x:v>
      </x:c>
      <x:c r="G107" s="38" t="str">
        <x:v>217484</x:v>
      </x:c>
      <x:c r="H107" s="38" t="str">
        <x:v>2024 provisional. Reported, not imputed.</x:v>
      </x:c>
    </x:row>
    <x:row r="108" ht="32" customHeight="1">
      <x:c r="A108" s="38" t="n">
        <x:v>151</x:v>
      </x:c>
      <x:c r="B108" s="41" t="str">
        <x:v>University of Utah</x:v>
      </x:c>
      <x:c r="C108" s="50" t="n">
        <x:v>6001</x:v>
      </x:c>
      <x:c r="D108" s="38" t="str">
        <x:v>NCES/IPEDS ADM2024.ENRLT</x:v>
      </x:c>
      <x:c r="E108" s="41" t="str">
        <x:v>https://www.collegedata.fyi/schools/university-of-utah</x:v>
      </x:c>
      <x:c r="F108" s="50" t="n">
        <x:v>28064</x:v>
      </x:c>
      <x:c r="G108" s="38" t="str">
        <x:v>230764</x:v>
      </x:c>
      <x:c r="H108" s="38" t="str">
        <x:v>2024 provisional. Reported, not imputed.</x:v>
      </x:c>
    </x:row>
    <x:row r="109" ht="32" customHeight="1">
      <x:c r="A109" s="38" t="n">
        <x:v>158</x:v>
      </x:c>
      <x:c r="B109" s="41" t="str">
        <x:v>Kansas State University</x:v>
      </x:c>
      <x:c r="C109" s="50" t="n">
        <x:v>3482</x:v>
      </x:c>
      <x:c r="D109" s="38" t="str">
        <x:v>NCES/IPEDS ADM2024.ENRLT</x:v>
      </x:c>
      <x:c r="E109" s="41" t="str">
        <x:v>https://www.collegedata.fyi/schools/kansas-state-university</x:v>
      </x:c>
      <x:c r="F109" s="50" t="n">
        <x:v>15650</x:v>
      </x:c>
      <x:c r="G109" s="38" t="str">
        <x:v>155399</x:v>
      </x:c>
      <x:c r="H109" s="38" t="str">
        <x:v>2024 provisional. Reported, not imputed.</x:v>
      </x:c>
    </x:row>
    <x:row r="110" ht="32" customHeight="1">
      <x:c r="A110" s="38" t="n">
        <x:v>158</x:v>
      </x:c>
      <x:c r="B110" s="41" t="str">
        <x:v>Michigan Technological University</x:v>
      </x:c>
      <x:c r="C110" s="50" t="n">
        <x:v>1373</x:v>
      </x:c>
      <x:c r="D110" s="38" t="str">
        <x:v>NCES/IPEDS ADM2024.ENRLT</x:v>
      </x:c>
      <x:c r="E110" s="41" t="str">
        <x:v>https://www.collegedata.fyi/schools/michigan-technological-university</x:v>
      </x:c>
      <x:c r="F110" s="50" t="n">
        <x:v>6013</x:v>
      </x:c>
      <x:c r="G110" s="38" t="str">
        <x:v>171128</x:v>
      </x:c>
      <x:c r="H110" s="38" t="str">
        <x:v>2024 provisional. Reported, not imputed.</x:v>
      </x:c>
    </x:row>
    <x:row r="111" ht="32" customHeight="1">
      <x:c r="A111" s="38" t="n">
        <x:v>158</x:v>
      </x:c>
      <x:c r="B111" s="41" t="str">
        <x:v>Montclair State University</x:v>
      </x:c>
      <x:c r="C111" s="50" t="n">
        <x:v>4192</x:v>
      </x:c>
      <x:c r="D111" s="38" t="str">
        <x:v>NCES/IPEDS ADM2024.ENRLT</x:v>
      </x:c>
      <x:c r="E111" s="41" t="str">
        <x:v>https://www.collegedata.fyi/schools/montclair-state-university</x:v>
      </x:c>
      <x:c r="F111" s="50" t="n">
        <x:v>18712</x:v>
      </x:c>
      <x:c r="G111" s="38" t="str">
        <x:v>185590</x:v>
      </x:c>
      <x:c r="H111" s="38" t="str">
        <x:v>2024 provisional. Reported, not imputed.</x:v>
      </x:c>
    </x:row>
    <x:row r="112" ht="32" customHeight="1">
      <x:c r="A112" s="38" t="n">
        <x:v>158</x:v>
      </x:c>
      <x:c r="B112" s="41" t="str">
        <x:v>Seton Hall University</x:v>
      </x:c>
      <x:c r="C112" s="50" t="n">
        <x:v>1601</x:v>
      </x:c>
      <x:c r="D112" s="38" t="str">
        <x:v>NCES/IPEDS ADM2024.ENRLT</x:v>
      </x:c>
      <x:c r="E112" s="41" t="str">
        <x:v>https://www.collegedata.fyi/schools/seton-hall-university</x:v>
      </x:c>
      <x:c r="F112" s="50" t="n">
        <x:v>6146</x:v>
      </x:c>
      <x:c r="G112" s="38" t="str">
        <x:v>186584</x:v>
      </x:c>
      <x:c r="H112" s="38" t="str">
        <x:v>2024 provisional. Reported, not imputed.</x:v>
      </x:c>
    </x:row>
    <x:row r="113" ht="32" customHeight="1">
      <x:c r="A113" s="38" t="n">
        <x:v>158</x:v>
      </x:c>
      <x:c r="B113" s="41" t="str">
        <x:v>Stockton University</x:v>
      </x:c>
      <x:c r="C113" s="50" t="n">
        <x:v>1453</x:v>
      </x:c>
      <x:c r="D113" s="38" t="str">
        <x:v>NCES/IPEDS ADM2024.ENRLT</x:v>
      </x:c>
      <x:c r="E113" s="41" t="str">
        <x:v>https://www.collegedata.fyi/schools/stockton-university</x:v>
      </x:c>
      <x:c r="F113" s="50" t="n">
        <x:v>7565</x:v>
      </x:c>
      <x:c r="G113" s="38" t="str">
        <x:v>186876</x:v>
      </x:c>
      <x:c r="H113" s="38" t="str">
        <x:v>2024 provisional. Reported, not imputed.</x:v>
      </x:c>
    </x:row>
    <x:row r="114" ht="32" customHeight="1">
      <x:c r="A114" s="38" t="n">
        <x:v>158</x:v>
      </x:c>
      <x:c r="B114" s="41" t="str">
        <x:v>SUNY College of Environmental Science and Forestry</x:v>
      </x:c>
      <x:c r="C114" s="50" t="n">
        <x:v>418</x:v>
      </x:c>
      <x:c r="D114" s="38" t="str">
        <x:v>NCES/IPEDS ADM2024.ENRLT</x:v>
      </x:c>
      <x:c r="E114" s="41" t="str">
        <x:v>https://www.collegedata.fyi/schools/suny-college-of-environmental-science-and-forestry</x:v>
      </x:c>
      <x:c r="F114" s="50" t="n">
        <x:v>2381</x:v>
      </x:c>
      <x:c r="G114" s="38" t="str">
        <x:v>196103</x:v>
      </x:c>
      <x:c r="H114" s="38" t="str">
        <x:v>2024 provisional. Reported, not imputed.</x:v>
      </x:c>
    </x:row>
    <x:row r="115" ht="32" customHeight="1">
      <x:c r="A115" s="38" t="n">
        <x:v>158</x:v>
      </x:c>
      <x:c r="B115" s="41" t="str">
        <x:v>University of Cincinnati</x:v>
      </x:c>
      <x:c r="C115" s="50" t="n">
        <x:v>6584</x:v>
      </x:c>
      <x:c r="D115" s="38" t="str">
        <x:v>NCES/IPEDS ADM2024.ENRLT</x:v>
      </x:c>
      <x:c r="E115" s="41" t="str">
        <x:v>https://www.collegedata.fyi/schools/university-of-cincinnati-main-campus</x:v>
      </x:c>
      <x:c r="F115" s="50" t="n">
        <x:v>33033</x:v>
      </x:c>
      <x:c r="G115" s="38" t="str">
        <x:v>201885</x:v>
      </x:c>
      <x:c r="H115" s="38" t="str">
        <x:v>2024 provisional. Reported, not imputed.</x:v>
      </x:c>
    </x:row>
    <x:row r="116" ht="32" customHeight="1">
      <x:c r="A116" s="38" t="n">
        <x:v>158</x:v>
      </x:c>
      <x:c r="B116" s="41" t="str">
        <x:v>University of Louisville</x:v>
      </x:c>
      <x:c r="C116" s="50" t="n">
        <x:v>3120</x:v>
      </x:c>
      <x:c r="D116" s="38" t="str">
        <x:v>NCES/IPEDS ADM2024.ENRLT</x:v>
      </x:c>
      <x:c r="E116" s="41" t="str">
        <x:v>https://www.collegedata.fyi/schools/university-of-louisville</x:v>
      </x:c>
      <x:c r="F116" s="50" t="n">
        <x:v>17086</x:v>
      </x:c>
      <x:c r="G116" s="38" t="str">
        <x:v>157289</x:v>
      </x:c>
      <x:c r="H116" s="38" t="str">
        <x:v>2024 provisional. Reported, not imputed.</x:v>
      </x:c>
    </x:row>
    <x:row r="117" ht="32" customHeight="1">
      <x:c r="A117" s="38" t="n">
        <x:v>158</x:v>
      </x:c>
      <x:c r="B117" s="41" t="str">
        <x:v>University of Nebraska - Lincoln</x:v>
      </x:c>
      <x:c r="C117" s="50" t="n">
        <x:v>4650</x:v>
      </x:c>
      <x:c r="D117" s="38" t="str">
        <x:v>NCES/IPEDS ADM2024.ENRLT</x:v>
      </x:c>
      <x:c r="E117" s="41" t="str">
        <x:v>https://www.collegedata.fyi/schools/university-of-nebraska-lincoln</x:v>
      </x:c>
      <x:c r="F117" s="50" t="n">
        <x:v>19701</x:v>
      </x:c>
      <x:c r="G117" s="38" t="str">
        <x:v>181464</x:v>
      </x:c>
      <x:c r="H117" s="38" t="str">
        <x:v>2024 provisional. Reported, not imputed.</x:v>
      </x:c>
    </x:row>
    <x:row r="118" ht="32" customHeight="1">
      <x:c r="A118" s="38" t="n">
        <x:v>158</x:v>
      </x:c>
      <x:c r="B118" s="41" t="str">
        <x:v>University of St. Thomas (MN)</x:v>
      </x:c>
      <x:c r="C118" s="50" t="n">
        <x:v>1737</x:v>
      </x:c>
      <x:c r="D118" s="38" t="str">
        <x:v>NCES/IPEDS ADM2024.ENRLT</x:v>
      </x:c>
      <x:c r="E118" s="41" t="str">
        <x:v>https://www.collegedata.fyi/schools/university-of-st-thomas</x:v>
      </x:c>
      <x:c r="F118" s="50" t="n">
        <x:v>6270</x:v>
      </x:c>
      <x:c r="G118" s="38" t="str">
        <x:v>174914</x:v>
      </x:c>
      <x:c r="H118" s="38" t="str">
        <x:v>2024 provisional. Reported, not imputed.</x:v>
      </x:c>
    </x:row>
    <x:row r="119" ht="32" customHeight="1">
      <x:c r="A119" s="38" t="n">
        <x:v>158</x:v>
      </x:c>
      <x:c r="B119" s="41" t="str">
        <x:v>University of Tulsa</x:v>
      </x:c>
      <x:c r="C119" s="50" t="n">
        <x:v>733</x:v>
      </x:c>
      <x:c r="D119" s="38" t="str">
        <x:v>NCES/IPEDS ADM2024.ENRLT</x:v>
      </x:c>
      <x:c r="E119" s="41" t="str">
        <x:v>https://www.collegedata.fyi/schools/university-of-tulsa</x:v>
      </x:c>
      <x:c r="F119" s="50" t="n">
        <x:v>2852</x:v>
      </x:c>
      <x:c r="G119" s="38" t="str">
        <x:v>207971</x:v>
      </x:c>
      <x:c r="H119" s="38" t="str">
        <x:v>2024 provisional. Reported, not imputed.</x:v>
      </x:c>
    </x:row>
    <x:row r="120" ht="32" customHeight="1">
      <x:c r="A120" s="38" t="n">
        <x:v>169</x:v>
      </x:c>
      <x:c r="B120" s="41" t="str">
        <x:v>The Catholic University of America</x:v>
      </x:c>
      <x:c r="C120" s="50" t="n">
        <x:v>742</x:v>
      </x:c>
      <x:c r="D120" s="38" t="str">
        <x:v>NCES/IPEDS ADM2024.ENRLT</x:v>
      </x:c>
      <x:c r="E120" s="41" t="str">
        <x:v>https://www.collegedata.fyi/schools/the-catholic-university-of-america</x:v>
      </x:c>
      <x:c r="F120" s="50" t="n">
        <x:v>3177</x:v>
      </x:c>
      <x:c r="G120" s="38" t="str">
        <x:v>131283</x:v>
      </x:c>
      <x:c r="H120" s="38" t="str">
        <x:v>2024 provisional. Reported, not imputed.</x:v>
      </x:c>
    </x:row>
    <x:row r="121" ht="32" customHeight="1">
      <x:c r="A121" s="38" t="n">
        <x:v>169</x:v>
      </x:c>
      <x:c r="B121" s="41" t="str">
        <x:v>DePaul University</x:v>
      </x:c>
      <x:c r="C121" s="50" t="n">
        <x:v>2566</x:v>
      </x:c>
      <x:c r="D121" s="38" t="str">
        <x:v>NCES/IPEDS ADM2024.ENRLT</x:v>
      </x:c>
      <x:c r="E121" s="41" t="str">
        <x:v>https://www.collegedata.fyi/schools/depaul-university</x:v>
      </x:c>
      <x:c r="F121" s="50" t="n">
        <x:v>14188</x:v>
      </x:c>
      <x:c r="G121" s="38" t="str">
        <x:v>144740</x:v>
      </x:c>
      <x:c r="H121" s="38" t="str">
        <x:v>2024 provisional. Reported, not imputed.</x:v>
      </x:c>
    </x:row>
    <x:row r="122" ht="32" customHeight="1">
      <x:c r="A122" s="38" t="n">
        <x:v>169</x:v>
      </x:c>
      <x:c r="B122" s="41" t="str">
        <x:v>Duquesne University</x:v>
      </x:c>
      <x:c r="C122" s="50" t="n">
        <x:v>1441</x:v>
      </x:c>
      <x:c r="D122" s="38" t="str">
        <x:v>NCES/IPEDS ADM2024.ENRLT</x:v>
      </x:c>
      <x:c r="E122" s="41" t="str">
        <x:v>https://www.collegedata.fyi/schools/duquesne-university</x:v>
      </x:c>
      <x:c r="F122" s="50" t="n">
        <x:v>5371</x:v>
      </x:c>
      <x:c r="G122" s="38" t="str">
        <x:v>212106</x:v>
      </x:c>
      <x:c r="H122" s="38" t="str">
        <x:v>2024 provisional. Reported, not imputed.</x:v>
      </x:c>
    </x:row>
    <x:row r="123" ht="32" customHeight="1">
      <x:c r="A123" s="38" t="n">
        <x:v>169</x:v>
      </x:c>
      <x:c r="B123" s="41" t="str">
        <x:v>Florida A&amp;M University</x:v>
      </x:c>
      <x:c r="C123" s="50" t="n">
        <x:v>1429</x:v>
      </x:c>
      <x:c r="D123" s="38" t="str">
        <x:v>NCES/IPEDS ADM2024.ENRLT</x:v>
      </x:c>
      <x:c r="E123" s="41" t="str">
        <x:v>https://www.collegedata.fyi/schools/florida-agricultural-and-mechanical-university</x:v>
      </x:c>
      <x:c r="F123" s="50" t="n">
        <x:v>7890</x:v>
      </x:c>
      <x:c r="G123" s="38" t="str">
        <x:v>133650</x:v>
      </x:c>
      <x:c r="H123" s="38" t="str">
        <x:v>2024 provisional. Reported, not imputed.</x:v>
      </x:c>
    </x:row>
    <x:row r="124" ht="32" customHeight="1">
      <x:c r="A124" s="38" t="n">
        <x:v>169</x:v>
      </x:c>
      <x:c r="B124" s="41" t="str">
        <x:v>Louisiana State University-Baton Rouge</x:v>
      </x:c>
      <x:c r="C124" s="50" t="n">
        <x:v>7925</x:v>
      </x:c>
      <x:c r="D124" s="38" t="str">
        <x:v>NCES/IPEDS ADM2024.ENRLT</x:v>
      </x:c>
      <x:c r="E124" s="41" t="str">
        <x:v>https://www.collegedata.fyi/schools/louisiana-state-university-and-agricultural-and-mechanical</x:v>
      </x:c>
      <x:c r="F124" s="50" t="n">
        <x:v>34242</x:v>
      </x:c>
      <x:c r="G124" s="38" t="str">
        <x:v>159391</x:v>
      </x:c>
      <x:c r="H124" s="38" t="str">
        <x:v>2024 provisional. Reported, not imputed.</x:v>
      </x:c>
    </x:row>
    <x:row r="125" ht="32" customHeight="1">
      <x:c r="A125" s="38" t="n">
        <x:v>169</x:v>
      </x:c>
      <x:c r="B125" s="41" t="str">
        <x:v>Mercer University</x:v>
      </x:c>
      <x:c r="C125" s="50" t="n">
        <x:v>859</x:v>
      </x:c>
      <x:c r="D125" s="38" t="str">
        <x:v>NCES/IPEDS ADM2024.ENRLT</x:v>
      </x:c>
      <x:c r="E125" s="41" t="str">
        <x:v>https://www.collegedata.fyi/schools/mercer-university</x:v>
      </x:c>
      <x:c r="F125" s="50" t="n">
        <x:v>4690</x:v>
      </x:c>
      <x:c r="G125" s="38" t="str">
        <x:v>140447</x:v>
      </x:c>
      <x:c r="H125" s="38" t="str">
        <x:v>2024 provisional. Reported, not imputed.</x:v>
      </x:c>
    </x:row>
    <x:row r="126" ht="32" customHeight="1">
      <x:c r="A126" s="38" t="n">
        <x:v>169</x:v>
      </x:c>
      <x:c r="B126" s="41" t="str">
        <x:v>Rowan University</x:v>
      </x:c>
      <x:c r="C126" s="50" t="n">
        <x:v>3506</x:v>
      </x:c>
      <x:c r="D126" s="38" t="str">
        <x:v>NCES/IPEDS ADM2024.ENRLT</x:v>
      </x:c>
      <x:c r="E126" s="41" t="str">
        <x:v>https://www.collegedata.fyi/schools/rowan-university</x:v>
      </x:c>
      <x:c r="F126" s="50" t="n">
        <x:v>16100</x:v>
      </x:c>
      <x:c r="G126" s="38" t="str">
        <x:v>184782</x:v>
      </x:c>
      <x:c r="H126" s="38" t="str">
        <x:v>2024 provisional. Reported, not imputed.</x:v>
      </x:c>
    </x:row>
    <x:row r="127" ht="32" customHeight="1">
      <x:c r="A127" s="38" t="n">
        <x:v>169</x:v>
      </x:c>
      <x:c r="B127" s="41" t="str">
        <x:v>The University of Alabama</x:v>
      </x:c>
      <x:c r="C127" s="50" t="n">
        <x:v>8032</x:v>
      </x:c>
      <x:c r="D127" s="38" t="str">
        <x:v>NCES/IPEDS ADM2024.ENRLT</x:v>
      </x:c>
      <x:c r="E127" s="41" t="str">
        <x:v>https://www.collegedata.fyi/schools/the-university-of-alabama</x:v>
      </x:c>
      <x:c r="F127" s="50" t="n">
        <x:v>34389</x:v>
      </x:c>
      <x:c r="G127" s="38" t="str">
        <x:v>100751</x:v>
      </x:c>
      <x:c r="H127" s="38" t="str">
        <x:v>2024 provisional. Reported, not imputed.</x:v>
      </x:c>
    </x:row>
    <x:row r="128" ht="32" customHeight="1">
      <x:c r="A128" s="38" t="n">
        <x:v>169</x:v>
      </x:c>
      <x:c r="B128" s="41" t="str">
        <x:v>University of Hawaii at Manoa</x:v>
      </x:c>
      <x:c r="C128" s="50" t="n">
        <x:v>3103</x:v>
      </x:c>
      <x:c r="D128" s="38" t="str">
        <x:v>NCES/IPEDS ADM2024.ENRLT</x:v>
      </x:c>
      <x:c r="E128" s="41" t="str">
        <x:v>https://www.collegedata.fyi/schools/university-of-hawaii-at-manoa</x:v>
      </x:c>
      <x:c r="F128" s="50" t="n">
        <x:v>15375</x:v>
      </x:c>
      <x:c r="G128" s="38" t="str">
        <x:v>141574</x:v>
      </x:c>
      <x:c r="H128" s="38" t="str">
        <x:v>2024 provisional. Reported, not imputed.</x:v>
      </x:c>
    </x:row>
    <x:row r="129" ht="32" customHeight="1">
      <x:c r="A129" s="38" t="n">
        <x:v>169</x:v>
      </x:c>
      <x:c r="B129" s="41" t="str">
        <x:v>University of Mississippi</x:v>
      </x:c>
      <x:c r="C129" s="50" t="n">
        <x:v>5972</x:v>
      </x:c>
      <x:c r="D129" s="38" t="str">
        <x:v>NCES/IPEDS ADM2024.ENRLT</x:v>
      </x:c>
      <x:c r="E129" s="41" t="str">
        <x:v>https://www.collegedata.fyi/schools/university-of-mississippi</x:v>
      </x:c>
      <x:c r="F129" s="50" t="n">
        <x:v>21585</x:v>
      </x:c>
      <x:c r="G129" s="38" t="str">
        <x:v>176017</x:v>
      </x:c>
      <x:c r="H129" s="38" t="str">
        <x:v>2024 provisional. Reported, not imputed.</x:v>
      </x:c>
    </x:row>
    <x:row r="130">
      <x:c r="A130" s="38"/>
      <x:c r="B130" s="38"/>
      <x:c r="C130" s="50"/>
      <x:c r="D130" s="38"/>
      <x:c r="E130" s="38"/>
      <x:c r="F130" s="38"/>
      <x:c r="G130" s="38"/>
      <x:c r="H130" s="38"/>
    </x:row>
    <x:row r="131">
      <x:c r="A131" s="38"/>
      <x:c r="B131" s="38" t="str">
        <x:v>Total entrants, ranks 51–169</x:v>
      </x:c>
      <x:c r="C131" s="50" t="n">
        <x:f>SUM(C2:C129)</x:f>
        <x:v>472249</x:v>
      </x:c>
      <x:c r="D131" s="38"/>
      <x:c r="E131" s="38"/>
      <x:c r="F131" s="38"/>
      <x:c r="G131" s="38"/>
      <x:c r="H131" s="38"/>
    </x:row>
    <x:row r="132">
      <x:c r="A132" s="38"/>
      <x:c r="B132" s="38" t="str">
        <x:v>Average entrants per institution</x:v>
      </x:c>
      <x:c r="C132" s="50" t="n">
        <x:f>AVERAGE(C2:C129)</x:f>
        <x:v>3689.4453125</x:v>
      </x:c>
      <x:c r="D132" s="38"/>
      <x:c r="E132" s="38"/>
      <x:c r="F132" s="38"/>
      <x:c r="G132" s="38"/>
      <x:c r="H132" s="38"/>
    </x:row>
    <x:row r="133">
      <x:c r="A133" s="38"/>
      <x:c r="B133" s="38"/>
      <x:c r="C133" s="38"/>
      <x:c r="D133" s="38"/>
      <x:c r="E133" s="38"/>
      <x:c r="F133" s="38"/>
      <x:c r="G133" s="38"/>
      <x:c r="H133" s="38"/>
    </x:row>
    <x:row r="134" ht="32" customHeight="1">
      <x:c r="A134" s="38"/>
      <x:c r="B134" s="41" t="str">
        <x:v>This tab now contains the complete 128-school roster for ranks 51–169, including all ten schools tied at #169. It replaces the former spot-check sample.</x:v>
      </x:c>
      <x:c r="C134" s="41"/>
      <x:c r="D134" s="41"/>
      <x:c r="E134" s="41"/>
      <x:c r="F134" s="41"/>
      <x:c r="G134" s="41"/>
      <x:c r="H134" s="41"/>
    </x:row>
  </x:sheetData>
  <x:mergeCells>
    <x:mergeCell ref="B134:H134"/>
  </x:mergeCells>
  <x:pageMargins left="0.7" right="0.7" top="0.75" bottom="0.75" header="0.3" footer="0.3"/>
</x:worksheet>
</file>

<file path=xl/worksheets/sheet3.xml><?xml version="1.0" encoding="utf-8"?>
<x:worksheet xmlns:x="http://schemas.openxmlformats.org/spreadsheetml/2006/main">
  <x:sheetViews>
    <x:sheetView showGridLines="1" workbookViewId="0"/>
  </x:sheetViews>
  <x:sheetFormatPr baseColWidth="8" defaultColWidth="8.6796875" defaultRowHeight="15"/>
  <x:cols>
    <x:col min="1" max="1" width="34" style="6" hidden="0" customWidth="1"/>
    <x:col min="2" max="2" width="25" style="6" hidden="0" customWidth="1"/>
    <x:col min="3" max="3" width="25" style="6" hidden="0" customWidth="1"/>
    <x:col min="4" max="4" width="25" style="6" hidden="0" customWidth="1"/>
    <x:col min="5" max="5" width="25" hidden="0" customWidth="1"/>
    <x:col min="6" max="6" width="25" hidden="0" customWidth="1"/>
    <x:col min="7" max="7" width="18" hidden="0" customWidth="1"/>
    <x:col min="8" max="8" width="18" hidden="0" customWidth="1"/>
    <x:col min="9" max="9" width="18" hidden="0" customWidth="1"/>
    <x:col min="10" max="10" width="18" hidden="0" customWidth="1"/>
  </x:cols>
  <x:sheetData>
    <x:row r="1" s="7" customFormat="1" ht="32" customHeight="1">
      <x:c r="A1" s="65" t="str">
        <x:v>Threshold</x:v>
      </x:c>
      <x:c r="B1" s="65" t="str">
        <x:v>Enrollment percentile</x:v>
      </x:c>
      <x:c r="C1" s="65" t="str">
        <x:v>Cohort share</x:v>
      </x:c>
      <x:c r="D1" s="65" t="str">
        <x:v>Cumulative entrants</x:v>
      </x:c>
      <x:c r="E1" s="65" t="str">
        <x:v>Institutions</x:v>
      </x:c>
      <x:c r="F1" s="65" t="str">
        <x:v>Rank cutoff</x:v>
      </x:c>
      <x:c r="G1" s="38"/>
      <x:c r="H1" s="38"/>
      <x:c r="I1" s="38"/>
      <x:c r="J1" s="38"/>
    </x:row>
    <x:row r="2" s="7" customFormat="1" ht="26" customHeight="1">
      <x:c r="A2" s="38" t="str">
        <x:v>UF (#30)</x:v>
      </x:c>
      <x:c r="B2" s="56" t="n">
        <x:f>100*(1-C2)</x:f>
        <x:v>97.78040476190476</x:v>
      </x:c>
      <x:c r="C2" s="43" t="n">
        <x:f>D2/$C$9</x:f>
        <x:v>0.022195952380952382</x:v>
      </x:c>
      <x:c r="D2" s="50" t="n">
        <x:f>SUMIFS('Top 50 Schools'!$C$2:$C$51,'Top 50 Schools'!$A$2:$A$51,"&lt;="&amp;F2)+SUMIFS('Ranks 51-169 Spot Checks'!$C$2:$C$129,'Ranks 51-169 Spot Checks'!$A$2:$A$129,"&lt;="&amp;F2)</x:f>
        <x:v>93223</x:v>
      </x:c>
      <x:c r="E2" s="50" t="n">
        <x:f>COUNTIFS('Top 50 Schools'!$A$2:$A$51,"&lt;="&amp;F2)+COUNTIFS('Ranks 51-169 Spot Checks'!$A$2:$A$129,"&lt;="&amp;F2)</x:f>
        <x:v>31</x:v>
      </x:c>
      <x:c r="F2" s="38" t="n">
        <x:v>30</x:v>
      </x:c>
      <x:c r="G2" s="38"/>
      <x:c r="H2" s="38"/>
      <x:c r="I2" s="38"/>
      <x:c r="J2" s="38"/>
    </x:row>
    <x:row r="3" s="7" customFormat="1" ht="26" customHeight="1">
      <x:c r="A3" s="38" t="str">
        <x:v>USF (#88)</x:v>
      </x:c>
      <x:c r="B3" s="56" t="n">
        <x:f>100*(1-C3)</x:f>
        <x:v>91.11664285714286</x:v>
      </x:c>
      <x:c r="C3" s="43" t="n">
        <x:f>D3/$C$9</x:f>
        <x:v>0.08883357142857143</x:v>
      </x:c>
      <x:c r="D3" s="50" t="n">
        <x:f>SUMIFS('Top 50 Schools'!$C$2:$C$51,'Top 50 Schools'!$A$2:$A$51,"&lt;="&amp;F3)+SUMIFS('Ranks 51-169 Spot Checks'!$C$2:$C$129,'Ranks 51-169 Spot Checks'!$A$2:$A$129,"&lt;="&amp;F3)</x:f>
        <x:v>373101</x:v>
      </x:c>
      <x:c r="E3" s="50" t="n">
        <x:f>COUNTIFS('Top 50 Schools'!$A$2:$A$51,"&lt;="&amp;F3)+COUNTIFS('Ranks 51-169 Spot Checks'!$A$2:$A$129,"&lt;="&amp;F3)</x:f>
        <x:v>96</x:v>
      </x:c>
      <x:c r="F3" s="38" t="n">
        <x:v>88</x:v>
      </x:c>
      <x:c r="G3" s="38"/>
      <x:c r="H3" s="38"/>
      <x:c r="I3" s="38"/>
      <x:c r="J3" s="38"/>
    </x:row>
    <x:row r="4" s="7" customFormat="1" ht="26" customHeight="1">
      <x:c r="A4" s="38" t="str">
        <x:v>UT Dallas (#110)</x:v>
      </x:c>
      <x:c r="B4" s="56" t="n">
        <x:f>100*(1-C4)</x:f>
        <x:v>89.30340476190476</x:v>
      </x:c>
      <x:c r="C4" s="43" t="n">
        <x:f>D4/$C$9</x:f>
        <x:v>0.10696595238095238</x:v>
      </x:c>
      <x:c r="D4" s="50" t="n">
        <x:f>SUMIFS('Top 50 Schools'!$C$2:$C$51,'Top 50 Schools'!$A$2:$A$51,"&lt;="&amp;F4)+SUMIFS('Ranks 51-169 Spot Checks'!$C$2:$C$129,'Ranks 51-169 Spot Checks'!$A$2:$A$129,"&lt;="&amp;F4)</x:f>
        <x:v>449257</x:v>
      </x:c>
      <x:c r="E4" s="50" t="n">
        <x:f>COUNTIFS('Top 50 Schools'!$A$2:$A$51,"&lt;="&amp;F4)+COUNTIFS('Ranks 51-169 Spot Checks'!$A$2:$A$129,"&lt;="&amp;F4)</x:f>
        <x:v>116</x:v>
      </x:c>
      <x:c r="F4" s="38" t="n">
        <x:v>110</x:v>
      </x:c>
      <x:c r="G4" s="38"/>
      <x:c r="H4" s="38"/>
      <x:c r="I4" s="38"/>
      <x:c r="J4" s="38"/>
    </x:row>
    <x:row r="5" s="7" customFormat="1" ht="26" customHeight="1">
      <x:c r="A5" s="38" t="str">
        <x:v>Alabama (#169)</x:v>
      </x:c>
      <x:c r="B5" s="56" t="n">
        <x:f>100*(1-C5)</x:f>
        <x:v>83.98566666666667</x:v>
      </x:c>
      <x:c r="C5" s="43" t="n">
        <x:f>D5/$C$9</x:f>
        <x:v>0.16014333333333333</x:v>
      </x:c>
      <x:c r="D5" s="50" t="n">
        <x:f>SUMIFS('Top 50 Schools'!$C$2:$C$51,'Top 50 Schools'!$A$2:$A$51,"&lt;="&amp;F5)+SUMIFS('Ranks 51-169 Spot Checks'!$C$2:$C$129,'Ranks 51-169 Spot Checks'!$A$2:$A$129,"&lt;="&amp;F5)</x:f>
        <x:v>672602</x:v>
      </x:c>
      <x:c r="E5" s="50" t="n">
        <x:f>COUNTIFS('Top 50 Schools'!$A$2:$A$51,"&lt;="&amp;F5)+COUNTIFS('Ranks 51-169 Spot Checks'!$A$2:$A$129,"&lt;="&amp;F5)</x:f>
        <x:v>178</x:v>
      </x:c>
      <x:c r="F5" s="38" t="n">
        <x:v>169</x:v>
      </x:c>
      <x:c r="G5" s="38"/>
      <x:c r="H5" s="38"/>
      <x:c r="I5" s="38"/>
      <x:c r="J5" s="38"/>
    </x:row>
    <x:row r="6" s="7" customFormat="1" ht="26" customHeight="1">
      <x:c r="A6" s="38" t="str">
        <x:v>Top 50 combined</x:v>
      </x:c>
      <x:c r="B6" s="56" t="n">
        <x:f>100*(1-C6)</x:f>
        <x:v>95.22969047619047</x:v>
      </x:c>
      <x:c r="C6" s="43" t="n">
        <x:f>D6/$C$9</x:f>
        <x:v>0.04770309523809524</x:v>
      </x:c>
      <x:c r="D6" s="50" t="n">
        <x:f>SUMIFS('Top 50 Schools'!$C$2:$C$51,'Top 50 Schools'!$A$2:$A$51,"&lt;="&amp;F6)+SUMIFS('Ranks 51-169 Spot Checks'!$C$2:$C$129,'Ranks 51-169 Spot Checks'!$A$2:$A$129,"&lt;="&amp;F6)</x:f>
        <x:v>200353</x:v>
      </x:c>
      <x:c r="E6" s="50" t="n">
        <x:f>COUNTIFS('Top 50 Schools'!$A$2:$A$51,"&lt;="&amp;F6)+COUNTIFS('Ranks 51-169 Spot Checks'!$A$2:$A$129,"&lt;="&amp;F6)</x:f>
        <x:v>50</x:v>
      </x:c>
      <x:c r="F6" s="38" t="n">
        <x:v>50</x:v>
      </x:c>
      <x:c r="G6" s="38"/>
      <x:c r="H6" s="38"/>
      <x:c r="I6" s="38"/>
      <x:c r="J6" s="38"/>
    </x:row>
    <x:row r="7">
      <x:c r="A7" s="38"/>
      <x:c r="B7" s="38"/>
      <x:c r="C7" s="38"/>
      <x:c r="D7" s="38"/>
      <x:c r="E7" s="38"/>
      <x:c r="F7" s="38"/>
      <x:c r="G7" s="38"/>
      <x:c r="H7" s="38"/>
      <x:c r="I7" s="38"/>
      <x:c r="J7" s="38"/>
    </x:row>
    <x:row r="8" s="7" customFormat="1" ht="15" customHeight="1">
      <x:c r="A8" s="38"/>
      <x:c r="B8" s="38"/>
      <x:c r="C8" s="38"/>
      <x:c r="D8" s="38"/>
      <x:c r="E8" s="38"/>
      <x:c r="F8" s="38"/>
      <x:c r="G8" s="38"/>
      <x:c r="H8" s="38"/>
      <x:c r="I8" s="38"/>
      <x:c r="J8" s="38"/>
    </x:row>
    <x:row r="9" s="7" customFormat="1" ht="15" customHeight="1">
      <x:c r="A9" s="38" t="str">
        <x:v>Surviving birth cohort</x:v>
      </x:c>
      <x:c r="B9" s="38"/>
      <x:c r="C9" s="50" t="n">
        <x:f>'Top 50 Schools'!C55</x:f>
        <x:v>4200000</x:v>
      </x:c>
      <x:c r="D9" s="38"/>
      <x:c r="E9" s="38"/>
      <x:c r="F9" s="38"/>
      <x:c r="G9" s="38"/>
      <x:c r="H9" s="38"/>
      <x:c r="I9" s="38"/>
      <x:c r="J9" s="38"/>
    </x:row>
    <x:row r="10" s="7" customFormat="1" ht="15" customHeight="1">
      <x:c r="A10" s="38"/>
      <x:c r="B10" s="38"/>
      <x:c r="C10" s="38"/>
      <x:c r="D10" s="38"/>
      <x:c r="E10" s="38"/>
      <x:c r="F10" s="38"/>
      <x:c r="G10" s="38"/>
      <x:c r="H10" s="38"/>
      <x:c r="I10" s="38"/>
      <x:c r="J10" s="38"/>
    </x:row>
    <x:row r="11" ht="35" customHeight="1">
      <x:c r="A11" s="41" t="str">
        <x:v>2026 U.S. News rank edition, released September 2025. All intake data are fall-2024 federal counts. Ties are included. No average-size extrapolation is used.</x:v>
      </x:c>
      <x:c r="B11" s="41"/>
      <x:c r="C11" s="41"/>
      <x:c r="D11" s="41"/>
      <x:c r="E11" s="41"/>
      <x:c r="F11" s="41"/>
      <x:c r="G11" s="38"/>
      <x:c r="H11" s="38"/>
      <x:c r="I11" s="38"/>
      <x:c r="J11" s="38"/>
    </x:row>
    <x:row r="12" ht="35" customHeight="1">
      <x:c r="A12" s="41" t="str">
        <x:v>Emory includes Atlanta and Oxford College, aggregated once. Other rows use the corresponding ranked institution’s IPEDS unit; campus scope follows that unit.</x:v>
      </x:c>
      <x:c r="B12" s="41"/>
      <x:c r="C12" s="41"/>
      <x:c r="D12" s="41"/>
      <x:c r="E12" s="41"/>
      <x:c r="F12" s="41"/>
      <x:c r="G12" s="38"/>
      <x:c r="H12" s="38"/>
      <x:c r="I12" s="38"/>
      <x:c r="J12" s="38"/>
    </x:row>
    <x:row r="13" ht="35" customHeight="1">
      <x:c r="A13" s="41" t="str">
        <x:v>Cohort shares retain the original 4.2 million denominator. The numerator includes international and older entrants. These are enrollment-based proxies, not measured cognitive percentiles.</x:v>
      </x:c>
      <x:c r="B13" s="41"/>
      <x:c r="C13" s="41"/>
      <x:c r="D13" s="41"/>
      <x:c r="E13" s="41"/>
      <x:c r="F13" s="41"/>
      <x:c r="G13" s="38"/>
      <x:c r="H13" s="38"/>
      <x:c r="I13" s="38"/>
      <x:c r="J13" s="38"/>
    </x:row>
    <x:row r="14" ht="35" customHeight="1">
      <x:c r="A14" s="41" t="str">
        <x:v>Sources, release status, IPEDS identifiers, and changes from the previous top-50 inputs are recorded on the data tabs. Undergrad ÷ 4 is retained only as a cross-check.</x:v>
      </x:c>
      <x:c r="B14" s="41"/>
      <x:c r="C14" s="41"/>
      <x:c r="D14" s="41"/>
      <x:c r="E14" s="41"/>
      <x:c r="F14" s="41"/>
      <x:c r="G14" s="38"/>
      <x:c r="H14" s="38"/>
      <x:c r="I14" s="38"/>
      <x:c r="J14" s="38"/>
    </x:row>
  </x:sheetData>
  <x:mergeCells>
    <x:mergeCell ref="A11:F11"/>
    <x:mergeCell ref="A12:F12"/>
    <x:mergeCell ref="A13:F13"/>
    <x:mergeCell ref="A14:F14"/>
  </x:mergeCells>
  <x:pageMargins left="0.7" right="0.7" top="0.75" bottom="0.75" header="0.3" footer="0.3"/>
</x:worksheet>
</file>